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fileSharing readOnlyRecommended="1"/>
  <workbookPr defaultThemeVersion="166925"/>
  <mc:AlternateContent xmlns:mc="http://schemas.openxmlformats.org/markup-compatibility/2006">
    <mc:Choice Requires="x15">
      <x15ac:absPath xmlns:x15ac="http://schemas.microsoft.com/office/spreadsheetml/2010/11/ac" url="P:\LGIPs &amp; charges\Reports - infrastructure charges\Infrastruture information 2022-23\"/>
    </mc:Choice>
  </mc:AlternateContent>
  <xr:revisionPtr revIDLastSave="0" documentId="13_ncr:1_{D1B236F2-AC40-4F83-8225-50378C425DB3}" xr6:coauthVersionLast="47" xr6:coauthVersionMax="47" xr10:uidLastSave="{00000000-0000-0000-0000-000000000000}"/>
  <bookViews>
    <workbookView xWindow="-120" yWindow="-120" windowWidth="29040" windowHeight="15840" xr2:uid="{8949FDC0-1DEE-4ED0-AE87-C3BEE0F35D5B}"/>
  </bookViews>
  <sheets>
    <sheet name="Home" sheetId="11" r:id="rId1"/>
    <sheet name="Version" sheetId="12" r:id="rId2"/>
    <sheet name="Trunk" sheetId="2" r:id="rId3"/>
    <sheet name="Charges" sheetId="1" r:id="rId4"/>
  </sheets>
  <definedNames>
    <definedName name="_xlnm._FilterDatabase" localSheetId="3" hidden="1">Charges!$A$6:$V$6</definedName>
    <definedName name="_xlnm._FilterDatabase" localSheetId="2" hidden="1">Trunk!$A$6:$Q$43</definedName>
    <definedName name="_xlnm.Print_Area" localSheetId="3">Charges!$A$1:$V$30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1" l="1"/>
  <c r="L12" i="11"/>
  <c r="C5" i="11" l="1"/>
  <c r="C6" i="11" s="1"/>
</calcChain>
</file>

<file path=xl/sharedStrings.xml><?xml version="1.0" encoding="utf-8"?>
<sst xmlns="http://schemas.openxmlformats.org/spreadsheetml/2006/main" count="325" uniqueCount="179">
  <si>
    <t>FY ending June</t>
  </si>
  <si>
    <t>Forecasts</t>
  </si>
  <si>
    <t>Actuals</t>
  </si>
  <si>
    <t>Context</t>
  </si>
  <si>
    <t>Infrastructure charges information</t>
  </si>
  <si>
    <t>Legend</t>
  </si>
  <si>
    <t>= fixed item, looked up elsewhere or not applicable</t>
  </si>
  <si>
    <t>Trunk infrastructure information</t>
  </si>
  <si>
    <t>No.</t>
  </si>
  <si>
    <t>Delivery mode</t>
  </si>
  <si>
    <t>LGIP ID</t>
  </si>
  <si>
    <t>LGIP year</t>
  </si>
  <si>
    <t>LGIP units</t>
  </si>
  <si>
    <t>Approx. size (units)</t>
  </si>
  <si>
    <t>Project - Brief description</t>
  </si>
  <si>
    <t>Gross ($)</t>
  </si>
  <si>
    <t>Water</t>
  </si>
  <si>
    <t>TCC</t>
  </si>
  <si>
    <t>Developer</t>
  </si>
  <si>
    <t>Sub-total</t>
  </si>
  <si>
    <t>…</t>
  </si>
  <si>
    <t>Wastewater</t>
  </si>
  <si>
    <t>Transport</t>
  </si>
  <si>
    <t>Open Space</t>
  </si>
  <si>
    <t>TOTAL</t>
  </si>
  <si>
    <t>Network</t>
  </si>
  <si>
    <t>Capital plan identifier</t>
  </si>
  <si>
    <t>IA no. 
(if applicable)</t>
  </si>
  <si>
    <t>Developer's permit no. 
(if applicable)</t>
  </si>
  <si>
    <t>Developer's condition no.
(if applicable)</t>
  </si>
  <si>
    <t>LGIP Map
(locality)</t>
  </si>
  <si>
    <t>Actuals to date ($)</t>
  </si>
  <si>
    <t>m</t>
  </si>
  <si>
    <t>Funding ($)</t>
  </si>
  <si>
    <t>Net ($)</t>
  </si>
  <si>
    <t>Receipt</t>
  </si>
  <si>
    <t>ramCharge</t>
  </si>
  <si>
    <t>PDOffset</t>
  </si>
  <si>
    <t>PDIntISPro</t>
  </si>
  <si>
    <t>ramDisc</t>
  </si>
  <si>
    <t>ramRefund</t>
  </si>
  <si>
    <t>PDIntWater</t>
  </si>
  <si>
    <t>CBDConc</t>
  </si>
  <si>
    <t>CrApply</t>
  </si>
  <si>
    <t>PDIntISRds</t>
  </si>
  <si>
    <t>ramSunDebt</t>
  </si>
  <si>
    <t>ramTrans</t>
  </si>
  <si>
    <t>Unaccounted amount</t>
  </si>
  <si>
    <t>= calculated, statutory input</t>
  </si>
  <si>
    <t>INDEX</t>
  </si>
  <si>
    <t>Author :</t>
  </si>
  <si>
    <t>Date :</t>
  </si>
  <si>
    <t xml:space="preserve">Version: </t>
  </si>
  <si>
    <t>REPORTS</t>
  </si>
  <si>
    <t>= calculated, non-statutory, but relevant to ICMG matters</t>
  </si>
  <si>
    <t>= manual, non-statutory, but relevant to ICMG matters</t>
  </si>
  <si>
    <t>= manual, statutory</t>
  </si>
  <si>
    <t>VERSION</t>
  </si>
  <si>
    <t>Return to index</t>
  </si>
  <si>
    <t>Version</t>
  </si>
  <si>
    <t>Date</t>
  </si>
  <si>
    <t>Author</t>
  </si>
  <si>
    <t>Amendment description</t>
  </si>
  <si>
    <t>DI</t>
  </si>
  <si>
    <t>= commentary</t>
  </si>
  <si>
    <t>Notes</t>
  </si>
  <si>
    <t>WAT23-4</t>
  </si>
  <si>
    <t>Item</t>
  </si>
  <si>
    <t>TBA</t>
  </si>
  <si>
    <t>WAT42-3</t>
  </si>
  <si>
    <t>WOFF</t>
  </si>
  <si>
    <t>WAT88-4</t>
  </si>
  <si>
    <t>WAT38-2</t>
  </si>
  <si>
    <t>WAT38-3</t>
  </si>
  <si>
    <t>WAT134-2</t>
  </si>
  <si>
    <t>643, 644, 645</t>
  </si>
  <si>
    <t>WAT20-1</t>
  </si>
  <si>
    <t>2021, 2022</t>
  </si>
  <si>
    <t>2. Records of IC cash trunk expenditure are extracted from the capital asset plan.</t>
  </si>
  <si>
    <t>3. Records of  expenditure are not readily available before 2019/20, and thus balances of IC cash not spent are also not represented.</t>
  </si>
  <si>
    <t xml:space="preserve">4. Forecasts of IC cash revenue reflect the 2013-2022 empircal relationship to next FY building completions. </t>
  </si>
  <si>
    <t>5. Forecasts of building finals taken from the Townsville Growth Model (8.8.22), D-LTFF (1.7.22)</t>
  </si>
  <si>
    <t>6. Forecasts of IC offsets &amp; refunds are based on a 3yr moving avg ratios relative to the IC cash revenue</t>
  </si>
  <si>
    <t>WAT73-3</t>
  </si>
  <si>
    <t>387a,b&amp;c</t>
  </si>
  <si>
    <t>Cosgrove Trunk Mains (DN250 extension on Abattoir Rd)  (Construction/Implementation) (WAT73-3)</t>
  </si>
  <si>
    <t>TN3-6</t>
  </si>
  <si>
    <t>570 (path)</t>
  </si>
  <si>
    <t>Dean Street (Palmer to Morey St) DN300 ac Water Main Footpath Works (TN3-6)</t>
  </si>
  <si>
    <t>DHA Rasmussen DN300 Main extension to Beck Drv (Construction/Implementation) (WAT38-2)</t>
  </si>
  <si>
    <t>DHA Rasmussen DN300 Main extension to Beck Drv (Design/Development) (WAT38-3)</t>
  </si>
  <si>
    <t>WAT144-5</t>
  </si>
  <si>
    <t>Douglas WTP PAC Dosing System (Design/Construction/Implementation) (WAT144-5)</t>
  </si>
  <si>
    <t>DWTP - Clarifier Mod 4 Construction Year 2 (Construction/Implementation) (WAT42-3)</t>
  </si>
  <si>
    <t>ML</t>
  </si>
  <si>
    <t>Elliot Springs East Low Level Reservoir (9.6ML) and DN450/500 Inlet/Outlet Pipe: Bulk earthworks, access road, pipework and reservoir (Construction/Implementation) (WAT88-4)</t>
  </si>
  <si>
    <t>WAT26-3</t>
  </si>
  <si>
    <t>-</t>
  </si>
  <si>
    <t>km</t>
  </si>
  <si>
    <t>Haughton Pipeline (Stage 2) Year 2 (WAT23-6)</t>
  </si>
  <si>
    <t>54, 55, 56</t>
  </si>
  <si>
    <t>487b-k</t>
  </si>
  <si>
    <t>Haughton Pipeline Duplication to RRD (Stage 1 Finalisation) (WAT23-4)</t>
  </si>
  <si>
    <t>WAT187-2</t>
  </si>
  <si>
    <t>no.</t>
  </si>
  <si>
    <t>Julago Water Booster Pump Station Upgrade (Construction/Implementation) (WAT78-2)</t>
  </si>
  <si>
    <t>WAT166-1</t>
  </si>
  <si>
    <t>Mount Louisa Pump Station Upgrade (Pumps) (WAT166-1)</t>
  </si>
  <si>
    <t>Mt Margaret Water Supply Augmentation (Reservoir Outlet Main DN450, DN375 &amp; DN300 to Rangewood) (Design/Development) (WAT134-2)</t>
  </si>
  <si>
    <t>TP 2151, WM 754 &amp; 755 &amp; 424</t>
  </si>
  <si>
    <t>Southern WTP Stage 1 (60ML/day) &amp; Pipeline - (Investigations, Approvals &amp; Concept Design Year 1) (WAT20-1)</t>
  </si>
  <si>
    <t>WWA3-6</t>
  </si>
  <si>
    <t>Duplicate Eastern Outfall Pressure Main from Boundary St to CBSTP (DN600) - EPM Upgrade Construction Yr1 (WWA3-6)</t>
  </si>
  <si>
    <t>WWA188-1</t>
  </si>
  <si>
    <t>LGIP 1540 Rising Main - From P/S J3 - DN100 - 721m length (WWA188-1)</t>
  </si>
  <si>
    <t>WWA231-1</t>
  </si>
  <si>
    <t>LGIP 204 Pump Station - P/S J3 (WWA231-1)</t>
  </si>
  <si>
    <t>WWA158-1</t>
  </si>
  <si>
    <t>Pump Station L14A - Mather Street. Odour Control Unit (WWA158-1)</t>
  </si>
  <si>
    <t>WWA53-5</t>
  </si>
  <si>
    <t>PS 372, GM 1007, RM 1694</t>
  </si>
  <si>
    <t>SC7 Wulguru - Pump Station, Gravity Main &amp; Pressure Main (WWA53-5)</t>
  </si>
  <si>
    <t>TNS88-1</t>
  </si>
  <si>
    <t>R20</t>
  </si>
  <si>
    <t>Banfield Drive (Karanya St to Louisa Ck) - Widen Sub-arterial road to accommodate two thru lanes, a combined right turn lane, cycle and pedestrian infrastructure,  onstreet carparking and modifications of required existing utilities. (TNS88-1)</t>
  </si>
  <si>
    <t>TN3-1</t>
  </si>
  <si>
    <t>Cape Pallarenda Road Shared Path Design (TN3-1)</t>
  </si>
  <si>
    <t>OSP76-1</t>
  </si>
  <si>
    <t>City Board Walk - Design &amp; Construction (OSP76-1)</t>
  </si>
  <si>
    <t>TN2-1</t>
  </si>
  <si>
    <t>City Board Walk - Lighting (TN2-1)</t>
  </si>
  <si>
    <t>TNS204-1</t>
  </si>
  <si>
    <t>Design shared path along Angus Smith Drive (TNS204-1)</t>
  </si>
  <si>
    <t>TNS2-48</t>
  </si>
  <si>
    <t>R146, R147, R318, R319, I18, I153</t>
  </si>
  <si>
    <t>Design: Ingham Road Upgrade from Mather to Enterprise (TNS2-48)</t>
  </si>
  <si>
    <t>TNS89-2</t>
  </si>
  <si>
    <t>87, 194, 387, 415, 416</t>
  </si>
  <si>
    <t>Hugh Street Cycle Network Design (Ross River Road to Woolcock Street) (TNS89-2)</t>
  </si>
  <si>
    <t>TNS43-67</t>
  </si>
  <si>
    <t>Install Road Lighting along Sooning Street between The Cove and western end of the Gustav Creek bridge (TNS43-67)</t>
  </si>
  <si>
    <t>TNS92-1</t>
  </si>
  <si>
    <t>I73</t>
  </si>
  <si>
    <t>Intersection upgrade of Fulham Rd/Hugh and Gulliver Street intersection - Stage 1 (TNS92-1)</t>
  </si>
  <si>
    <t>TNS176-1</t>
  </si>
  <si>
    <t>R143</t>
  </si>
  <si>
    <t>LGIP R143 Road - Ingham Road (Hugh to Flinders) - Design (TNS176-1)</t>
  </si>
  <si>
    <t>TNS2-31</t>
  </si>
  <si>
    <t>R185</t>
  </si>
  <si>
    <t>2026 &amp; 2031</t>
  </si>
  <si>
    <t>Mount Low Parkway intersection upgrade from end of TMR controlled off ramp to Shoalmarra Drive - Design (TNS2-31)</t>
  </si>
  <si>
    <t>TN3-2</t>
  </si>
  <si>
    <t>330, 347, 482</t>
  </si>
  <si>
    <t>Waterfront Promenade Shared Path Design (TN3-2)</t>
  </si>
  <si>
    <t>OSP37-35</t>
  </si>
  <si>
    <t>DRP 223</t>
  </si>
  <si>
    <t>Alma Bay Park Safety Rails (OSP37-35)</t>
  </si>
  <si>
    <t>OSP2-11</t>
  </si>
  <si>
    <t>Harold Phillips Park - Skate Park and open space (OSP2-11)</t>
  </si>
  <si>
    <t>TN1-2</t>
  </si>
  <si>
    <t>DRP 1015</t>
  </si>
  <si>
    <t>Mount Louisa Walking Track Land &amp; Carpark (TN1-2)</t>
  </si>
  <si>
    <t>OSP70-4</t>
  </si>
  <si>
    <t>RRP 61</t>
  </si>
  <si>
    <t>Queens Garden Pathway &amp; Lighting Upgrade (Design) (OSP70-4)</t>
  </si>
  <si>
    <t>Note: Where multiple LGIP IDs are noted, the LGIP units and size may only be for the most prominent item. LGIP units and sizes may not correspond to the capital works item.</t>
  </si>
  <si>
    <t>IC levied ($'23)</t>
  </si>
  <si>
    <t>IC refunds &amp; concessions ($'23)</t>
  </si>
  <si>
    <t>IC offsets ($'23)</t>
  </si>
  <si>
    <t>IC cash revenue ($'23)</t>
  </si>
  <si>
    <t>IC cash trunk expenditure ($'23)</t>
  </si>
  <si>
    <t>IC cash not spent ($'23)</t>
  </si>
  <si>
    <t>1. Records of ICs levied, cash revenue, offsets &amp; refunds &amp; building finals are extracted from the Property &amp; Rating database.</t>
  </si>
  <si>
    <t>Annual report - 2022/23</t>
  </si>
  <si>
    <t>Qtr ending June 2023</t>
  </si>
  <si>
    <t>Source: Irwin (2023) Infrastructure charges report - Jun 2023 (3.8.23)</t>
  </si>
  <si>
    <t>Infrastructure charges annual report 2022-23</t>
  </si>
  <si>
    <t>Draft based on 2021-22 version. IC cash trunk expenditure taken from LGIP 2019 net expenditure</t>
  </si>
  <si>
    <t xml:space="preserve">7. Forecasts of cash trunk expenditure are extracted from the LGIP 2019, indexed using smoothed RBCI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</si>
</sst>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yy;@"/>
  </numFmts>
  <fonts count="21" x14ac:knownFonts="1">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0"/>
      <color theme="1"/>
      <name val="Arial"/>
      <family val="2"/>
    </font>
    <font>
      <sz val="10"/>
      <name val="Arial"/>
      <family val="2"/>
    </font>
    <font>
      <sz val="10"/>
      <color indexed="8"/>
      <name val="Arial"/>
      <family val="2"/>
    </font>
    <font>
      <sz val="10"/>
      <color indexed="8"/>
      <name val="Arial"/>
      <family val="2"/>
    </font>
    <font>
      <u/>
      <sz val="11"/>
      <color theme="10"/>
      <name val="Calibri"/>
      <family val="2"/>
      <scheme val="minor"/>
    </font>
    <font>
      <b/>
      <sz val="20"/>
      <name val="Arial"/>
      <family val="2"/>
    </font>
    <font>
      <u/>
      <sz val="10"/>
      <color indexed="12"/>
      <name val="Arial"/>
      <family val="2"/>
    </font>
    <font>
      <b/>
      <sz val="14"/>
      <name val="Arial"/>
      <family val="2"/>
    </font>
    <font>
      <sz val="24"/>
      <name val="Arial"/>
      <family val="2"/>
    </font>
    <font>
      <b/>
      <sz val="10"/>
      <name val="Arial"/>
      <family val="2"/>
    </font>
    <font>
      <sz val="11"/>
      <name val="Arial"/>
      <family val="2"/>
    </font>
    <font>
      <b/>
      <u/>
      <sz val="10"/>
      <name val="Arial"/>
      <family val="2"/>
    </font>
    <font>
      <sz val="10"/>
      <color theme="10"/>
      <name val="Arial"/>
      <family val="2"/>
    </font>
    <font>
      <u/>
      <sz val="10"/>
      <name val="Arial"/>
      <family val="2"/>
    </font>
    <font>
      <sz val="14"/>
      <name val="Arial"/>
      <family val="2"/>
    </font>
    <font>
      <sz val="11"/>
      <name val="Calibri"/>
      <family val="2"/>
      <scheme val="minor"/>
    </font>
    <font>
      <sz val="10"/>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s>
  <cellStyleXfs count="12">
    <xf numFmtId="0" fontId="0" fillId="0" borderId="0"/>
    <xf numFmtId="43" fontId="1" fillId="0" borderId="0" applyFont="0" applyFill="0" applyBorder="0" applyAlignment="0" applyProtection="0"/>
    <xf numFmtId="0" fontId="6" fillId="0" borderId="0">
      <alignment vertical="top"/>
    </xf>
    <xf numFmtId="0" fontId="6" fillId="0" borderId="0">
      <alignment vertical="top"/>
    </xf>
    <xf numFmtId="0" fontId="6"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8" fillId="0" borderId="0" applyNumberFormat="0" applyFill="0" applyBorder="0" applyAlignment="0" applyProtection="0"/>
    <xf numFmtId="0" fontId="10" fillId="0" borderId="0" applyNumberFormat="0" applyFill="0" applyBorder="0" applyAlignment="0" applyProtection="0">
      <alignment vertical="top"/>
      <protection locked="0"/>
    </xf>
    <xf numFmtId="0" fontId="5" fillId="0" borderId="0"/>
  </cellStyleXfs>
  <cellXfs count="103">
    <xf numFmtId="0" fontId="0" fillId="0" borderId="0" xfId="0"/>
    <xf numFmtId="0" fontId="0" fillId="2" borderId="0" xfId="0" applyFill="1" applyAlignment="1">
      <alignment horizontal="center" vertical="top" wrapText="1"/>
    </xf>
    <xf numFmtId="0" fontId="0" fillId="2" borderId="0" xfId="0" applyFill="1"/>
    <xf numFmtId="0" fontId="0" fillId="2" borderId="0" xfId="0" quotePrefix="1" applyFill="1"/>
    <xf numFmtId="0" fontId="0" fillId="4" borderId="1" xfId="0" applyFill="1" applyBorder="1"/>
    <xf numFmtId="0" fontId="0" fillId="2" borderId="1" xfId="0" applyFill="1" applyBorder="1"/>
    <xf numFmtId="0" fontId="0" fillId="5" borderId="1" xfId="0" applyFill="1" applyBorder="1"/>
    <xf numFmtId="0" fontId="0" fillId="2" borderId="0" xfId="0" quotePrefix="1" applyFill="1" applyAlignment="1">
      <alignment horizontal="left" vertical="top"/>
    </xf>
    <xf numFmtId="0" fontId="0" fillId="9" borderId="1" xfId="0" applyFill="1" applyBorder="1"/>
    <xf numFmtId="0" fontId="0" fillId="10" borderId="1" xfId="0" applyFill="1" applyBorder="1"/>
    <xf numFmtId="0" fontId="9" fillId="2" borderId="0" xfId="0" quotePrefix="1" applyFont="1" applyFill="1" applyAlignment="1">
      <alignment horizontal="left"/>
    </xf>
    <xf numFmtId="0" fontId="10" fillId="2" borderId="0" xfId="10" quotePrefix="1" applyFill="1" applyAlignment="1" applyProtection="1">
      <alignment horizontal="left"/>
    </xf>
    <xf numFmtId="0" fontId="11" fillId="2" borderId="0" xfId="0" quotePrefix="1" applyFont="1" applyFill="1" applyAlignment="1">
      <alignment horizontal="left"/>
    </xf>
    <xf numFmtId="0" fontId="12" fillId="2" borderId="0" xfId="0" applyFont="1" applyFill="1" applyAlignment="1">
      <alignment horizontal="left"/>
    </xf>
    <xf numFmtId="0" fontId="13" fillId="2" borderId="0" xfId="0" applyFont="1" applyFill="1"/>
    <xf numFmtId="0" fontId="0" fillId="2" borderId="0" xfId="0" applyFill="1" applyAlignment="1">
      <alignment horizontal="right"/>
    </xf>
    <xf numFmtId="0" fontId="0" fillId="2" borderId="0" xfId="0" applyFill="1" applyAlignment="1">
      <alignment horizontal="left"/>
    </xf>
    <xf numFmtId="0" fontId="5" fillId="2" borderId="0" xfId="0" applyFont="1" applyFill="1"/>
    <xf numFmtId="15" fontId="14" fillId="2" borderId="0" xfId="0" applyNumberFormat="1" applyFont="1" applyFill="1" applyAlignment="1">
      <alignment horizontal="left"/>
    </xf>
    <xf numFmtId="0" fontId="15" fillId="2" borderId="0" xfId="10" applyFont="1" applyFill="1" applyAlignment="1" applyProtection="1">
      <alignment horizontal="left"/>
    </xf>
    <xf numFmtId="0" fontId="17" fillId="2" borderId="0" xfId="0" applyFont="1" applyFill="1"/>
    <xf numFmtId="0" fontId="0" fillId="2" borderId="0" xfId="0" applyFill="1" applyAlignment="1">
      <alignment vertical="top"/>
    </xf>
    <xf numFmtId="0" fontId="16" fillId="2" borderId="0" xfId="9" applyFont="1" applyFill="1"/>
    <xf numFmtId="0" fontId="0" fillId="2" borderId="0" xfId="0" applyFill="1" applyAlignment="1">
      <alignment vertical="top" wrapText="1"/>
    </xf>
    <xf numFmtId="0" fontId="0" fillId="12" borderId="1" xfId="0" applyFill="1" applyBorder="1"/>
    <xf numFmtId="0" fontId="8" fillId="2" borderId="0" xfId="9" applyFill="1" applyAlignment="1" applyProtection="1"/>
    <xf numFmtId="0" fontId="19" fillId="2" borderId="0" xfId="0" applyFont="1" applyFill="1"/>
    <xf numFmtId="0" fontId="19" fillId="2" borderId="0" xfId="9" applyNumberFormat="1" applyFont="1" applyFill="1" applyAlignment="1" applyProtection="1"/>
    <xf numFmtId="0" fontId="19" fillId="2" borderId="0" xfId="0" applyFont="1" applyFill="1" applyAlignment="1">
      <alignment horizontal="left"/>
    </xf>
    <xf numFmtId="0" fontId="19" fillId="2" borderId="0" xfId="9" applyFont="1" applyFill="1" applyAlignment="1">
      <alignment horizontal="left"/>
    </xf>
    <xf numFmtId="0" fontId="5" fillId="2" borderId="0" xfId="9" applyFont="1" applyFill="1"/>
    <xf numFmtId="0" fontId="19" fillId="2" borderId="0" xfId="9" applyFont="1" applyFill="1"/>
    <xf numFmtId="0" fontId="5" fillId="2" borderId="0" xfId="10" applyFont="1" applyFill="1" applyAlignment="1" applyProtection="1"/>
    <xf numFmtId="0" fontId="5" fillId="2" borderId="0" xfId="9" applyNumberFormat="1" applyFont="1" applyFill="1" applyAlignment="1" applyProtection="1"/>
    <xf numFmtId="0" fontId="18" fillId="2" borderId="0" xfId="11" applyFont="1" applyFill="1"/>
    <xf numFmtId="0" fontId="5" fillId="2" borderId="0" xfId="11" applyFill="1"/>
    <xf numFmtId="0" fontId="5" fillId="3" borderId="1" xfId="11" applyFill="1" applyBorder="1"/>
    <xf numFmtId="0" fontId="5" fillId="11" borderId="2" xfId="11" applyFill="1" applyBorder="1" applyAlignment="1">
      <alignment vertical="top"/>
    </xf>
    <xf numFmtId="165" fontId="5" fillId="11" borderId="2" xfId="11" applyNumberFormat="1" applyFill="1" applyBorder="1" applyAlignment="1">
      <alignment horizontal="center" vertical="top"/>
    </xf>
    <xf numFmtId="0" fontId="5" fillId="11" borderId="3" xfId="11" applyFill="1" applyBorder="1" applyAlignment="1">
      <alignment vertical="top"/>
    </xf>
    <xf numFmtId="0" fontId="5" fillId="11" borderId="3" xfId="11" applyFill="1" applyBorder="1" applyAlignment="1">
      <alignment vertical="top" wrapText="1"/>
    </xf>
    <xf numFmtId="165" fontId="5" fillId="11" borderId="3" xfId="11" applyNumberFormat="1" applyFill="1" applyBorder="1" applyAlignment="1">
      <alignment horizontal="center" vertical="top"/>
    </xf>
    <xf numFmtId="0" fontId="5" fillId="11" borderId="4" xfId="11" applyFill="1" applyBorder="1" applyAlignment="1">
      <alignment vertical="top"/>
    </xf>
    <xf numFmtId="165" fontId="5" fillId="11" borderId="4" xfId="11" applyNumberFormat="1" applyFill="1" applyBorder="1" applyAlignment="1">
      <alignment horizontal="center" vertical="top"/>
    </xf>
    <xf numFmtId="0" fontId="5" fillId="11" borderId="4" xfId="11" applyFill="1" applyBorder="1" applyAlignment="1">
      <alignment vertical="top" wrapText="1"/>
    </xf>
    <xf numFmtId="0" fontId="3" fillId="2" borderId="0" xfId="0" applyFont="1" applyFill="1"/>
    <xf numFmtId="0" fontId="2" fillId="2" borderId="0" xfId="0" applyFont="1" applyFill="1"/>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20" fillId="2" borderId="0" xfId="0" applyFont="1" applyFill="1"/>
    <xf numFmtId="164" fontId="0" fillId="7" borderId="2" xfId="1" applyNumberFormat="1" applyFont="1" applyFill="1" applyBorder="1" applyAlignment="1">
      <alignment horizontal="center"/>
    </xf>
    <xf numFmtId="164" fontId="0" fillId="7" borderId="3" xfId="1" applyNumberFormat="1" applyFont="1" applyFill="1" applyBorder="1" applyAlignment="1">
      <alignment horizontal="center"/>
    </xf>
    <xf numFmtId="0" fontId="0" fillId="7" borderId="1" xfId="0" applyFill="1" applyBorder="1" applyAlignment="1">
      <alignment horizontal="center"/>
    </xf>
    <xf numFmtId="0" fontId="0" fillId="2" borderId="8" xfId="0" applyFill="1" applyBorder="1"/>
    <xf numFmtId="0" fontId="0" fillId="2" borderId="3" xfId="0" applyFill="1" applyBorder="1" applyAlignment="1">
      <alignment horizontal="center" vertical="top" wrapText="1"/>
    </xf>
    <xf numFmtId="164" fontId="0" fillId="9" borderId="3" xfId="1" applyNumberFormat="1" applyFont="1" applyFill="1" applyBorder="1" applyAlignment="1">
      <alignment horizontal="center" vertical="top" wrapText="1"/>
    </xf>
    <xf numFmtId="164" fontId="0" fillId="2" borderId="3" xfId="1" applyNumberFormat="1" applyFont="1" applyFill="1" applyBorder="1" applyAlignment="1">
      <alignment horizontal="center" vertical="top" wrapText="1"/>
    </xf>
    <xf numFmtId="0" fontId="0" fillId="2" borderId="5" xfId="0" applyFill="1" applyBorder="1"/>
    <xf numFmtId="164" fontId="0" fillId="9" borderId="10" xfId="1" applyNumberFormat="1" applyFont="1" applyFill="1" applyBorder="1" applyAlignment="1">
      <alignment horizontal="center" vertical="top" wrapText="1"/>
    </xf>
    <xf numFmtId="0" fontId="0" fillId="2" borderId="4" xfId="0" applyFill="1" applyBorder="1" applyAlignment="1">
      <alignment horizontal="center" vertical="top" wrapText="1"/>
    </xf>
    <xf numFmtId="164" fontId="0" fillId="9" borderId="4" xfId="1" applyNumberFormat="1" applyFont="1" applyFill="1" applyBorder="1" applyAlignment="1">
      <alignment horizontal="center" vertical="top" wrapText="1"/>
    </xf>
    <xf numFmtId="0" fontId="0" fillId="2" borderId="7" xfId="0" applyFill="1" applyBorder="1" applyAlignment="1">
      <alignment horizontal="center" vertical="top" wrapText="1"/>
    </xf>
    <xf numFmtId="164" fontId="0" fillId="9" borderId="7" xfId="1" applyNumberFormat="1" applyFont="1" applyFill="1" applyBorder="1" applyAlignment="1">
      <alignment horizontal="center" vertical="top" wrapText="1"/>
    </xf>
    <xf numFmtId="0" fontId="4" fillId="2" borderId="0" xfId="0" applyFont="1" applyFill="1"/>
    <xf numFmtId="0" fontId="20" fillId="2" borderId="11" xfId="0" applyFont="1" applyFill="1" applyBorder="1"/>
    <xf numFmtId="164" fontId="0" fillId="5" borderId="7" xfId="1" applyNumberFormat="1" applyFont="1" applyFill="1" applyBorder="1" applyAlignment="1" applyProtection="1">
      <alignment horizontal="center" vertical="top" wrapText="1"/>
    </xf>
    <xf numFmtId="164" fontId="0" fillId="5" borderId="3" xfId="1" applyNumberFormat="1" applyFont="1" applyFill="1" applyBorder="1" applyAlignment="1" applyProtection="1">
      <alignment horizontal="center" vertical="top" wrapText="1"/>
    </xf>
    <xf numFmtId="164" fontId="0" fillId="4" borderId="3" xfId="1" applyNumberFormat="1" applyFont="1" applyFill="1" applyBorder="1" applyAlignment="1" applyProtection="1">
      <alignment horizontal="center" vertical="top" wrapText="1"/>
    </xf>
    <xf numFmtId="164" fontId="0" fillId="4" borderId="4" xfId="1" applyNumberFormat="1" applyFont="1" applyFill="1" applyBorder="1" applyAlignment="1" applyProtection="1">
      <alignment horizontal="center" vertical="top" wrapText="1"/>
    </xf>
    <xf numFmtId="164" fontId="0" fillId="5" borderId="7" xfId="1" applyNumberFormat="1" applyFont="1" applyFill="1" applyBorder="1" applyProtection="1"/>
    <xf numFmtId="164" fontId="4" fillId="5" borderId="3" xfId="1" applyNumberFormat="1" applyFont="1" applyFill="1" applyBorder="1" applyProtection="1"/>
    <xf numFmtId="164" fontId="4" fillId="4" borderId="3" xfId="1" applyNumberFormat="1" applyFont="1" applyFill="1" applyBorder="1" applyProtection="1"/>
    <xf numFmtId="0" fontId="4" fillId="5" borderId="3" xfId="1" applyNumberFormat="1" applyFont="1" applyFill="1" applyBorder="1" applyAlignment="1" applyProtection="1">
      <alignment horizontal="center"/>
    </xf>
    <xf numFmtId="0" fontId="4" fillId="5" borderId="3" xfId="1" applyNumberFormat="1" applyFont="1" applyFill="1" applyBorder="1" applyAlignment="1" applyProtection="1">
      <alignment horizontal="left"/>
    </xf>
    <xf numFmtId="0" fontId="4" fillId="4" borderId="3" xfId="1" applyNumberFormat="1" applyFont="1" applyFill="1" applyBorder="1" applyAlignment="1" applyProtection="1">
      <alignment horizontal="center"/>
    </xf>
    <xf numFmtId="164" fontId="4" fillId="5" borderId="3" xfId="1" applyNumberFormat="1" applyFont="1" applyFill="1" applyBorder="1" applyAlignment="1" applyProtection="1">
      <alignment horizontal="center"/>
    </xf>
    <xf numFmtId="164" fontId="4" fillId="4" borderId="3" xfId="1" quotePrefix="1" applyNumberFormat="1" applyFont="1" applyFill="1" applyBorder="1" applyProtection="1"/>
    <xf numFmtId="164" fontId="0" fillId="8" borderId="1" xfId="1" applyNumberFormat="1" applyFont="1" applyFill="1" applyBorder="1" applyProtection="1"/>
    <xf numFmtId="0" fontId="4" fillId="8" borderId="6" xfId="0" applyFont="1" applyFill="1" applyBorder="1"/>
    <xf numFmtId="0" fontId="4" fillId="8" borderId="6" xfId="0" applyFont="1" applyFill="1" applyBorder="1" applyAlignment="1">
      <alignment horizontal="left"/>
    </xf>
    <xf numFmtId="0" fontId="0" fillId="8" borderId="6" xfId="0" applyFill="1" applyBorder="1"/>
    <xf numFmtId="164" fontId="4" fillId="9" borderId="1" xfId="1" applyNumberFormat="1" applyFont="1" applyFill="1" applyBorder="1" applyProtection="1"/>
    <xf numFmtId="164" fontId="4" fillId="10" borderId="1" xfId="1" applyNumberFormat="1" applyFont="1" applyFill="1" applyBorder="1" applyProtection="1"/>
    <xf numFmtId="0" fontId="4" fillId="8" borderId="6" xfId="0" applyFont="1" applyFill="1" applyBorder="1" applyAlignment="1">
      <alignment horizontal="center"/>
    </xf>
    <xf numFmtId="164" fontId="4" fillId="4" borderId="3" xfId="1" applyNumberFormat="1" applyFont="1" applyFill="1" applyBorder="1" applyAlignment="1" applyProtection="1">
      <alignment horizontal="right"/>
    </xf>
    <xf numFmtId="0" fontId="0" fillId="8" borderId="6" xfId="1" applyNumberFormat="1" applyFont="1" applyFill="1" applyBorder="1" applyAlignment="1" applyProtection="1">
      <alignment horizontal="center"/>
    </xf>
    <xf numFmtId="164" fontId="0" fillId="8" borderId="6" xfId="1" applyNumberFormat="1" applyFont="1" applyFill="1" applyBorder="1" applyProtection="1"/>
    <xf numFmtId="0" fontId="0" fillId="2" borderId="0" xfId="0" quotePrefix="1" applyFill="1" applyAlignment="1">
      <alignment horizontal="left" vertical="top" wrapText="1"/>
    </xf>
    <xf numFmtId="0" fontId="0" fillId="2" borderId="0" xfId="0" applyFill="1" applyAlignment="1">
      <alignment horizontal="left" vertical="top"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164" fontId="0" fillId="5" borderId="7" xfId="1" applyNumberFormat="1" applyFont="1" applyFill="1" applyBorder="1" applyAlignment="1" applyProtection="1">
      <alignment vertical="top"/>
    </xf>
    <xf numFmtId="164" fontId="4" fillId="4" borderId="3" xfId="1" applyNumberFormat="1" applyFont="1" applyFill="1" applyBorder="1" applyAlignment="1" applyProtection="1">
      <alignment vertical="top"/>
    </xf>
    <xf numFmtId="0" fontId="4" fillId="5" borderId="3" xfId="1" applyNumberFormat="1" applyFont="1" applyFill="1" applyBorder="1" applyAlignment="1" applyProtection="1">
      <alignment horizontal="center" vertical="top"/>
    </xf>
    <xf numFmtId="0" fontId="4" fillId="5" borderId="3" xfId="1" applyNumberFormat="1" applyFont="1" applyFill="1" applyBorder="1" applyAlignment="1" applyProtection="1">
      <alignment horizontal="left" vertical="top"/>
    </xf>
    <xf numFmtId="0" fontId="4" fillId="4" borderId="3" xfId="1" applyNumberFormat="1" applyFont="1" applyFill="1" applyBorder="1" applyAlignment="1" applyProtection="1">
      <alignment horizontal="center" vertical="top"/>
    </xf>
    <xf numFmtId="164" fontId="0" fillId="7" borderId="2" xfId="1" applyNumberFormat="1" applyFont="1" applyFill="1" applyBorder="1" applyAlignment="1">
      <alignment horizontal="left" vertical="top"/>
    </xf>
    <xf numFmtId="164" fontId="0" fillId="5" borderId="7" xfId="1" applyNumberFormat="1" applyFont="1" applyFill="1" applyBorder="1" applyAlignment="1" applyProtection="1">
      <alignment horizontal="left" vertical="top"/>
    </xf>
    <xf numFmtId="164" fontId="4" fillId="4" borderId="3" xfId="1" applyNumberFormat="1" applyFont="1" applyFill="1" applyBorder="1" applyAlignment="1" applyProtection="1">
      <alignment horizontal="left" vertical="top"/>
    </xf>
    <xf numFmtId="164" fontId="4" fillId="5" borderId="3" xfId="1" applyNumberFormat="1" applyFont="1" applyFill="1" applyBorder="1" applyAlignment="1" applyProtection="1">
      <alignment horizontal="left" vertical="top"/>
    </xf>
    <xf numFmtId="0" fontId="0" fillId="2" borderId="0" xfId="0" applyFill="1" applyAlignment="1">
      <alignment horizontal="left" vertical="top"/>
    </xf>
    <xf numFmtId="164" fontId="4" fillId="5" borderId="3" xfId="1" applyNumberFormat="1" applyFont="1" applyFill="1" applyBorder="1" applyAlignment="1" applyProtection="1">
      <alignment horizontal="left" vertical="top" wrapText="1"/>
    </xf>
    <xf numFmtId="164" fontId="4" fillId="5" borderId="3" xfId="1" applyNumberFormat="1" applyFont="1" applyFill="1" applyBorder="1" applyAlignment="1" applyProtection="1">
      <alignment vertical="top" wrapText="1"/>
    </xf>
  </cellXfs>
  <cellStyles count="12">
    <cellStyle name="Comma" xfId="1" builtinId="3"/>
    <cellStyle name="Hyperlink" xfId="9" builtinId="8"/>
    <cellStyle name="Hyperlink 2 2" xfId="10" xr:uid="{34FC946D-EF27-4033-8589-5CA18F47642C}"/>
    <cellStyle name="Normal" xfId="0" builtinId="0"/>
    <cellStyle name="Normal 130" xfId="7" xr:uid="{A219ACFF-4FAE-4F88-97AE-11D2DDF492DB}"/>
    <cellStyle name="Normal 147" xfId="6" xr:uid="{CAEC7992-7A44-4933-AEB9-5C28B02EDD2B}"/>
    <cellStyle name="Normal 158" xfId="5" xr:uid="{0F6DE082-9DD7-49C7-8B68-F3105C179D52}"/>
    <cellStyle name="Normal 175" xfId="3" xr:uid="{39C94554-3C60-4574-A5A2-08690A19925D}"/>
    <cellStyle name="Normal 177" xfId="8" xr:uid="{3416C96E-9629-44DF-8508-E4D3394BDC1B}"/>
    <cellStyle name="Normal 182" xfId="2" xr:uid="{44F803E0-12F3-401C-80C3-C09029038B94}"/>
    <cellStyle name="Normal 196" xfId="4" xr:uid="{EE85452D-4ADE-4F45-9921-62CDE1C6D1E5}"/>
    <cellStyle name="Normal_Amendments" xfId="11" xr:uid="{142E8270-A325-493F-AD80-B7D90A5DD26F}"/>
  </cellStyles>
  <dxfs count="4">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104776</xdr:rowOff>
    </xdr:from>
    <xdr:to>
      <xdr:col>9</xdr:col>
      <xdr:colOff>266700</xdr:colOff>
      <xdr:row>17</xdr:row>
      <xdr:rowOff>114300</xdr:rowOff>
    </xdr:to>
    <xdr:sp macro="" textlink="">
      <xdr:nvSpPr>
        <xdr:cNvPr id="2" name="Text Box 1">
          <a:extLst>
            <a:ext uri="{FF2B5EF4-FFF2-40B4-BE49-F238E27FC236}">
              <a16:creationId xmlns:a16="http://schemas.microsoft.com/office/drawing/2014/main" id="{14C703DA-4778-45F6-8CCF-A1A61D41CF74}"/>
            </a:ext>
          </a:extLst>
        </xdr:cNvPr>
        <xdr:cNvSpPr txBox="1">
          <a:spLocks noChangeArrowheads="1"/>
        </xdr:cNvSpPr>
      </xdr:nvSpPr>
      <xdr:spPr bwMode="auto">
        <a:xfrm>
          <a:off x="466725" y="1771651"/>
          <a:ext cx="5295900" cy="19145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pitchFamily="34" charset="0"/>
              <a:cs typeface="Arial" pitchFamily="34" charset="0"/>
            </a:rPr>
            <a:t>This spreadsheet facilitates the reporting of actual and forecast trunk infrastructure information and infrastructure charges information required by the Planning Regulation 2017.</a:t>
          </a:r>
        </a:p>
        <a:p>
          <a:pPr algn="l" rtl="0">
            <a:defRPr sz="1000"/>
          </a:pPr>
          <a:endParaRPr lang="en-AU" sz="1000" b="0" i="0" u="none" strike="noStrike" baseline="0">
            <a:solidFill>
              <a:srgbClr val="000000"/>
            </a:solidFill>
            <a:latin typeface="Arial" pitchFamily="34" charset="0"/>
            <a:cs typeface="Arial" pitchFamily="34" charset="0"/>
          </a:endParaRPr>
        </a:p>
        <a:p>
          <a:pPr algn="l" rtl="0">
            <a:defRPr sz="1000"/>
          </a:pPr>
          <a:r>
            <a:rPr lang="en-AU" sz="1000" b="0" i="0" u="none" strike="noStrike" baseline="0">
              <a:solidFill>
                <a:srgbClr val="000000"/>
              </a:solidFill>
              <a:latin typeface="Arial" pitchFamily="34" charset="0"/>
              <a:cs typeface="Arial" pitchFamily="34" charset="0"/>
            </a:rPr>
            <a:t>With compliments</a:t>
          </a:r>
        </a:p>
        <a:p>
          <a:pPr algn="l" rtl="0">
            <a:defRPr sz="1000"/>
          </a:pPr>
          <a:endParaRPr lang="en-AU" sz="1000" b="0" i="0" u="none" strike="noStrike" baseline="0">
            <a:solidFill>
              <a:srgbClr val="000000"/>
            </a:solidFill>
            <a:latin typeface="Arial" pitchFamily="34" charset="0"/>
            <a:cs typeface="Arial" pitchFamily="34" charset="0"/>
          </a:endParaRPr>
        </a:p>
        <a:p>
          <a:pPr algn="l" rtl="0">
            <a:defRPr sz="1000"/>
          </a:pPr>
          <a:r>
            <a:rPr lang="en-AU" sz="1000" b="0" i="0" u="none" strike="noStrike" baseline="0">
              <a:solidFill>
                <a:srgbClr val="000000"/>
              </a:solidFill>
              <a:latin typeface="Arial" pitchFamily="34" charset="0"/>
              <a:cs typeface="Arial" pitchFamily="34" charset="0"/>
            </a:rPr>
            <a:t>Darron Irwin				</a:t>
          </a:r>
        </a:p>
        <a:p>
          <a:pPr algn="l" rtl="0">
            <a:defRPr sz="1000"/>
          </a:pPr>
          <a:r>
            <a:rPr lang="en-AU" sz="1000" b="0" i="0" u="none" strike="noStrike" baseline="0">
              <a:solidFill>
                <a:srgbClr val="000000"/>
              </a:solidFill>
              <a:latin typeface="Arial" pitchFamily="34" charset="0"/>
              <a:cs typeface="Arial" pitchFamily="34" charset="0"/>
            </a:rPr>
            <a:t>MEng (civil), CPEng, NPER, RPEQ			</a:t>
          </a:r>
        </a:p>
        <a:p>
          <a:pPr algn="l" rtl="0">
            <a:defRPr sz="1000"/>
          </a:pPr>
          <a:r>
            <a:rPr lang="en-AU" sz="1000" b="0" i="0" u="none" strike="noStrike" baseline="0">
              <a:solidFill>
                <a:srgbClr val="000000"/>
              </a:solidFill>
              <a:latin typeface="Arial" pitchFamily="34" charset="0"/>
              <a:cs typeface="Arial" pitchFamily="34" charset="0"/>
            </a:rPr>
            <a:t>Townsville City Council	</a:t>
          </a:r>
        </a:p>
      </xdr:txBody>
    </xdr:sp>
    <xdr:clientData/>
  </xdr:twoCellAnchor>
  <xdr:twoCellAnchor>
    <xdr:from>
      <xdr:col>9</xdr:col>
      <xdr:colOff>1685925</xdr:colOff>
      <xdr:row>15</xdr:row>
      <xdr:rowOff>76200</xdr:rowOff>
    </xdr:from>
    <xdr:to>
      <xdr:col>18</xdr:col>
      <xdr:colOff>466724</xdr:colOff>
      <xdr:row>21</xdr:row>
      <xdr:rowOff>180975</xdr:rowOff>
    </xdr:to>
    <xdr:sp macro="" textlink="">
      <xdr:nvSpPr>
        <xdr:cNvPr id="3" name="TextBox 2">
          <a:extLst>
            <a:ext uri="{FF2B5EF4-FFF2-40B4-BE49-F238E27FC236}">
              <a16:creationId xmlns:a16="http://schemas.microsoft.com/office/drawing/2014/main" id="{B4950B6C-AFDF-430B-B8D1-991B3FDEAD24}"/>
            </a:ext>
          </a:extLst>
        </xdr:cNvPr>
        <xdr:cNvSpPr txBox="1"/>
      </xdr:nvSpPr>
      <xdr:spPr>
        <a:xfrm>
          <a:off x="7181850" y="3267075"/>
          <a:ext cx="5276849"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DISCLAIMER: This report is based on information sourced from the Townsville City Council Asset Capital Plan, Local Government Infrastructure Plan 2019, Property &amp; Rating database, and from internal forecasting based on growth assumptions and other analysis. It is prepared only for the purposes of the trunk infrastructure information and infrastructure charges information reporting requirements of the Planning Act 2016. The information is not guaranteed for accuracy or reliability.</a:t>
          </a:r>
          <a:endParaRPr lang="en-AU" sz="1100">
            <a:solidFill>
              <a:schemeClr val="dk1"/>
            </a:solidFill>
            <a:effectLst/>
            <a:latin typeface="+mn-lt"/>
            <a:ea typeface="+mn-ea"/>
            <a:cs typeface="+mn-cs"/>
          </a:endParaRPr>
        </a:p>
        <a:p>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5375-096B-4EE7-BB45-DE3BF17CB252}">
  <dimension ref="A1:O38"/>
  <sheetViews>
    <sheetView tabSelected="1" zoomScaleNormal="100" workbookViewId="0"/>
  </sheetViews>
  <sheetFormatPr defaultRowHeight="15" x14ac:dyDescent="0.25"/>
  <cols>
    <col min="1" max="1" width="6.85546875" style="2" customWidth="1"/>
    <col min="2" max="2" width="9.140625" style="2"/>
    <col min="3" max="3" width="11.5703125" style="2" customWidth="1"/>
    <col min="4" max="9" width="9.140625" style="2"/>
    <col min="10" max="10" width="28.140625" style="2" customWidth="1"/>
    <col min="11" max="11" width="5.28515625" style="2" customWidth="1"/>
    <col min="12" max="16384" width="9.140625" style="2"/>
  </cols>
  <sheetData>
    <row r="1" spans="1:14" ht="26.25" x14ac:dyDescent="0.4">
      <c r="A1" s="10"/>
      <c r="B1" s="11"/>
    </row>
    <row r="2" spans="1:14" ht="30" x14ac:dyDescent="0.4">
      <c r="A2" s="12"/>
      <c r="B2" s="13" t="s">
        <v>176</v>
      </c>
    </row>
    <row r="3" spans="1:14" x14ac:dyDescent="0.25">
      <c r="A3" s="14"/>
    </row>
    <row r="4" spans="1:14" x14ac:dyDescent="0.25">
      <c r="B4" s="15" t="s">
        <v>50</v>
      </c>
      <c r="C4" s="16" t="s">
        <v>63</v>
      </c>
      <c r="D4" s="17"/>
    </row>
    <row r="5" spans="1:14" x14ac:dyDescent="0.25">
      <c r="B5" s="15" t="s">
        <v>51</v>
      </c>
      <c r="C5" s="18">
        <f>+MAX(Version!$B$5:$B$31)</f>
        <v>45345</v>
      </c>
      <c r="D5" s="17"/>
      <c r="J5" s="26"/>
      <c r="K5" s="26"/>
      <c r="L5" s="26"/>
      <c r="M5" s="26"/>
      <c r="N5" s="26"/>
    </row>
    <row r="6" spans="1:14" x14ac:dyDescent="0.25">
      <c r="B6" s="15" t="s">
        <v>52</v>
      </c>
      <c r="C6" s="16">
        <f>+INDEX(Version!$A$5:$A$31,MATCH(C5,Version!$B$5:$B$31,0))</f>
        <v>1</v>
      </c>
      <c r="J6" s="26"/>
      <c r="K6" s="19" t="s">
        <v>49</v>
      </c>
      <c r="L6" s="26"/>
      <c r="M6" s="26"/>
      <c r="N6" s="26"/>
    </row>
    <row r="7" spans="1:14" x14ac:dyDescent="0.25">
      <c r="B7" s="16"/>
      <c r="D7" s="17"/>
      <c r="J7" s="26"/>
      <c r="K7" s="26"/>
      <c r="L7" s="26"/>
      <c r="M7" s="26"/>
      <c r="N7" s="26"/>
    </row>
    <row r="8" spans="1:14" x14ac:dyDescent="0.25">
      <c r="B8" s="87"/>
      <c r="C8" s="88"/>
      <c r="D8" s="88"/>
      <c r="E8" s="88"/>
      <c r="F8" s="88"/>
      <c r="G8" s="88"/>
      <c r="H8" s="88"/>
      <c r="I8" s="88"/>
      <c r="J8" s="26"/>
      <c r="K8" s="27" t="s">
        <v>57</v>
      </c>
      <c r="L8" s="26"/>
      <c r="M8" s="26"/>
      <c r="N8" s="26"/>
    </row>
    <row r="9" spans="1:14" x14ac:dyDescent="0.25">
      <c r="D9" s="17"/>
      <c r="J9" s="26"/>
      <c r="K9" s="17"/>
      <c r="L9" s="26"/>
      <c r="M9" s="26"/>
      <c r="N9" s="26"/>
    </row>
    <row r="10" spans="1:14" x14ac:dyDescent="0.25">
      <c r="B10" s="20"/>
      <c r="J10" s="26"/>
      <c r="K10" s="26" t="s">
        <v>53</v>
      </c>
      <c r="L10" s="26"/>
      <c r="M10" s="26"/>
      <c r="N10" s="26"/>
    </row>
    <row r="11" spans="1:14" x14ac:dyDescent="0.25">
      <c r="B11" s="21"/>
      <c r="J11" s="26"/>
      <c r="K11" s="26"/>
      <c r="L11" s="31" t="str">
        <f>+Trunk!A1&amp;" - "&amp;Trunk!A2</f>
        <v>Trunk infrastructure information - Qtr ending June 2023</v>
      </c>
      <c r="M11" s="26"/>
      <c r="N11" s="26"/>
    </row>
    <row r="12" spans="1:14" x14ac:dyDescent="0.25">
      <c r="C12" s="88"/>
      <c r="D12" s="88"/>
      <c r="E12" s="88"/>
      <c r="F12" s="88"/>
      <c r="G12" s="88"/>
      <c r="H12" s="88"/>
      <c r="I12" s="88"/>
      <c r="J12" s="26"/>
      <c r="K12" s="26"/>
      <c r="L12" s="27" t="str">
        <f>+Charges!A1&amp;" - "&amp;Charges!A2</f>
        <v>Infrastructure charges information - Annual report - 2022/23</v>
      </c>
      <c r="M12" s="26"/>
      <c r="N12" s="26"/>
    </row>
    <row r="13" spans="1:14" x14ac:dyDescent="0.25">
      <c r="C13" s="23"/>
      <c r="D13" s="23"/>
      <c r="E13" s="23"/>
      <c r="F13" s="23"/>
      <c r="G13" s="23"/>
      <c r="H13" s="23"/>
      <c r="I13" s="23"/>
      <c r="J13" s="26"/>
      <c r="K13" s="28"/>
      <c r="L13" s="29"/>
      <c r="M13" s="26"/>
      <c r="N13" s="26"/>
    </row>
    <row r="14" spans="1:14" x14ac:dyDescent="0.25">
      <c r="C14" s="88"/>
      <c r="D14" s="88"/>
      <c r="E14" s="88"/>
      <c r="F14" s="88"/>
      <c r="G14" s="88"/>
      <c r="H14" s="88"/>
      <c r="I14" s="88"/>
      <c r="J14" s="26"/>
      <c r="K14" s="28"/>
      <c r="L14" s="29"/>
      <c r="M14" s="30"/>
      <c r="N14" s="26"/>
    </row>
    <row r="15" spans="1:14" x14ac:dyDescent="0.25">
      <c r="J15" s="26"/>
      <c r="K15" s="28"/>
      <c r="L15" s="29"/>
      <c r="M15" s="30"/>
      <c r="N15" s="26"/>
    </row>
    <row r="16" spans="1:14" x14ac:dyDescent="0.25">
      <c r="J16" s="26"/>
      <c r="K16" s="28"/>
      <c r="L16" s="29"/>
      <c r="M16" s="26"/>
      <c r="N16" s="26"/>
    </row>
    <row r="17" spans="2:15" x14ac:dyDescent="0.25">
      <c r="B17" s="2" t="s">
        <v>5</v>
      </c>
      <c r="C17" s="1"/>
      <c r="J17" s="26"/>
      <c r="K17" s="28"/>
      <c r="L17" s="29"/>
      <c r="M17" s="26"/>
      <c r="N17" s="26"/>
      <c r="O17" s="22"/>
    </row>
    <row r="18" spans="2:15" x14ac:dyDescent="0.25">
      <c r="B18" s="5"/>
      <c r="C18" s="7" t="s">
        <v>6</v>
      </c>
      <c r="J18" s="26"/>
      <c r="K18" s="28"/>
      <c r="L18" s="29"/>
      <c r="M18" s="26"/>
      <c r="N18" s="26"/>
      <c r="O18" s="22"/>
    </row>
    <row r="19" spans="2:15" x14ac:dyDescent="0.25">
      <c r="B19" s="4"/>
      <c r="C19" s="7" t="s">
        <v>55</v>
      </c>
      <c r="J19" s="26"/>
      <c r="K19" s="26"/>
      <c r="L19" s="30"/>
      <c r="M19" s="17"/>
      <c r="N19" s="26"/>
      <c r="O19" s="22"/>
    </row>
    <row r="20" spans="2:15" x14ac:dyDescent="0.25">
      <c r="B20" s="6"/>
      <c r="C20" s="7" t="s">
        <v>56</v>
      </c>
      <c r="M20" s="26"/>
      <c r="N20" s="26"/>
      <c r="O20" s="22"/>
    </row>
    <row r="21" spans="2:15" x14ac:dyDescent="0.25">
      <c r="B21" s="8"/>
      <c r="C21" s="7" t="s">
        <v>54</v>
      </c>
      <c r="M21" s="26"/>
      <c r="N21" s="26"/>
    </row>
    <row r="22" spans="2:15" x14ac:dyDescent="0.25">
      <c r="B22" s="9"/>
      <c r="C22" s="7" t="s">
        <v>48</v>
      </c>
      <c r="M22" s="26"/>
      <c r="N22" s="32"/>
      <c r="O22" s="22"/>
    </row>
    <row r="23" spans="2:15" x14ac:dyDescent="0.25">
      <c r="B23" s="24"/>
      <c r="C23" s="3" t="s">
        <v>64</v>
      </c>
      <c r="J23" s="26"/>
      <c r="K23" s="26"/>
      <c r="L23" s="33"/>
      <c r="M23" s="26"/>
      <c r="N23" s="26"/>
      <c r="O23" s="22"/>
    </row>
    <row r="24" spans="2:15" x14ac:dyDescent="0.25">
      <c r="J24" s="26"/>
      <c r="K24" s="26"/>
      <c r="L24" s="26"/>
      <c r="M24" s="26"/>
      <c r="N24" s="32"/>
      <c r="O24" s="22"/>
    </row>
    <row r="25" spans="2:15" x14ac:dyDescent="0.25">
      <c r="J25" s="26"/>
      <c r="K25" s="26"/>
      <c r="L25" s="26"/>
      <c r="M25" s="26"/>
      <c r="N25" s="26"/>
      <c r="O25" s="22"/>
    </row>
    <row r="26" spans="2:15" x14ac:dyDescent="0.25">
      <c r="J26" s="26"/>
      <c r="K26" s="26"/>
      <c r="L26" s="30"/>
      <c r="M26" s="26"/>
      <c r="N26" s="26"/>
    </row>
    <row r="27" spans="2:15" x14ac:dyDescent="0.25">
      <c r="J27" s="26"/>
      <c r="K27" s="26"/>
      <c r="L27" s="30"/>
      <c r="M27" s="17"/>
      <c r="N27" s="26"/>
    </row>
    <row r="28" spans="2:15" x14ac:dyDescent="0.25">
      <c r="J28" s="26"/>
      <c r="K28" s="26"/>
      <c r="L28" s="30"/>
      <c r="M28" s="26"/>
      <c r="N28" s="26"/>
    </row>
    <row r="29" spans="2:15" x14ac:dyDescent="0.25">
      <c r="L29" s="22"/>
    </row>
    <row r="30" spans="2:15" x14ac:dyDescent="0.25">
      <c r="L30" s="22"/>
    </row>
    <row r="31" spans="2:15" x14ac:dyDescent="0.25">
      <c r="L31" s="22"/>
    </row>
    <row r="32" spans="2:15" x14ac:dyDescent="0.25">
      <c r="L32" s="22"/>
    </row>
    <row r="33" spans="12:12" x14ac:dyDescent="0.25">
      <c r="L33" s="22"/>
    </row>
    <row r="34" spans="12:12" x14ac:dyDescent="0.25">
      <c r="L34" s="22"/>
    </row>
    <row r="35" spans="12:12" x14ac:dyDescent="0.25">
      <c r="L35" s="22"/>
    </row>
    <row r="36" spans="12:12" x14ac:dyDescent="0.25">
      <c r="L36" s="22"/>
    </row>
    <row r="37" spans="12:12" x14ac:dyDescent="0.25">
      <c r="L37" s="22"/>
    </row>
    <row r="38" spans="12:12" x14ac:dyDescent="0.25">
      <c r="L38" s="22"/>
    </row>
  </sheetData>
  <sheetProtection algorithmName="SHA-512" hashValue="2EMgKW3dSRG1KyjbWtn0Bbg0glD3lgCXDEqnxktMgtqvYZ0zVoo8d5by3CdIMIEKXuu/QXc3i8AuQIJJJdKf3A==" saltValue="n16qo60uU9g+c3OcloF2fw==" spinCount="100000" sheet="1" objects="1" scenarios="1" formatRows="0" insertColumns="0"/>
  <mergeCells count="3">
    <mergeCell ref="B8:I8"/>
    <mergeCell ref="C12:I12"/>
    <mergeCell ref="C14:I14"/>
  </mergeCells>
  <hyperlinks>
    <hyperlink ref="K8" location="Version!A1" display="Version!A1" xr:uid="{96E7171C-08EA-401C-B486-B5135B61847B}"/>
    <hyperlink ref="L11" location="Trunk!A1" display="Trunk!A1" xr:uid="{92DFC784-6380-4125-BEEF-089C908EF088}"/>
    <hyperlink ref="L12" location="Charges!A1" display="Charges!A1" xr:uid="{FEBC3C68-B9E7-4A54-A008-A913E897DC4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A41E-8D09-4D42-BDF8-B709716C0FE6}">
  <dimension ref="A1:D31"/>
  <sheetViews>
    <sheetView workbookViewId="0">
      <selection activeCell="A2" sqref="A2"/>
    </sheetView>
  </sheetViews>
  <sheetFormatPr defaultRowHeight="15" x14ac:dyDescent="0.25"/>
  <cols>
    <col min="1" max="3" width="9.140625" style="2"/>
    <col min="4" max="4" width="90.42578125" style="2" customWidth="1"/>
    <col min="5" max="16384" width="9.140625" style="2"/>
  </cols>
  <sheetData>
    <row r="1" spans="1:4" ht="18" x14ac:dyDescent="0.25">
      <c r="A1" s="34" t="s">
        <v>57</v>
      </c>
      <c r="B1" s="35"/>
      <c r="C1" s="35"/>
      <c r="D1" s="35"/>
    </row>
    <row r="2" spans="1:4" x14ac:dyDescent="0.25">
      <c r="A2" s="25" t="s">
        <v>58</v>
      </c>
      <c r="B2" s="35"/>
      <c r="C2" s="35"/>
      <c r="D2" s="35"/>
    </row>
    <row r="3" spans="1:4" x14ac:dyDescent="0.25">
      <c r="A3" s="35"/>
      <c r="B3" s="35"/>
      <c r="C3" s="35"/>
      <c r="D3" s="35"/>
    </row>
    <row r="4" spans="1:4" x14ac:dyDescent="0.25">
      <c r="A4" s="36" t="s">
        <v>59</v>
      </c>
      <c r="B4" s="36" t="s">
        <v>60</v>
      </c>
      <c r="C4" s="36" t="s">
        <v>61</v>
      </c>
      <c r="D4" s="36" t="s">
        <v>62</v>
      </c>
    </row>
    <row r="5" spans="1:4" x14ac:dyDescent="0.25">
      <c r="A5" s="37">
        <v>1</v>
      </c>
      <c r="B5" s="38">
        <v>45345</v>
      </c>
      <c r="C5" s="39" t="s">
        <v>63</v>
      </c>
      <c r="D5" s="40" t="s">
        <v>177</v>
      </c>
    </row>
    <row r="6" spans="1:4" x14ac:dyDescent="0.25">
      <c r="A6" s="39"/>
      <c r="B6" s="41"/>
      <c r="C6" s="39"/>
      <c r="D6" s="40"/>
    </row>
    <row r="7" spans="1:4" x14ac:dyDescent="0.25">
      <c r="A7" s="39"/>
      <c r="B7" s="41"/>
      <c r="C7" s="39"/>
      <c r="D7" s="40"/>
    </row>
    <row r="8" spans="1:4" x14ac:dyDescent="0.25">
      <c r="A8" s="39"/>
      <c r="B8" s="41"/>
      <c r="C8" s="39"/>
      <c r="D8" s="40"/>
    </row>
    <row r="9" spans="1:4" x14ac:dyDescent="0.25">
      <c r="A9" s="39"/>
      <c r="B9" s="41"/>
      <c r="C9" s="39"/>
      <c r="D9" s="40"/>
    </row>
    <row r="10" spans="1:4" x14ac:dyDescent="0.25">
      <c r="A10" s="39"/>
      <c r="B10" s="41"/>
      <c r="C10" s="39"/>
      <c r="D10" s="40"/>
    </row>
    <row r="11" spans="1:4" x14ac:dyDescent="0.25">
      <c r="A11" s="39"/>
      <c r="B11" s="41"/>
      <c r="C11" s="39"/>
      <c r="D11" s="40"/>
    </row>
    <row r="12" spans="1:4" x14ac:dyDescent="0.25">
      <c r="A12" s="39"/>
      <c r="B12" s="41"/>
      <c r="C12" s="39"/>
      <c r="D12" s="40"/>
    </row>
    <row r="13" spans="1:4" x14ac:dyDescent="0.25">
      <c r="A13" s="39"/>
      <c r="B13" s="41"/>
      <c r="C13" s="39"/>
      <c r="D13" s="40"/>
    </row>
    <row r="14" spans="1:4" x14ac:dyDescent="0.25">
      <c r="A14" s="39"/>
      <c r="B14" s="41"/>
      <c r="C14" s="39"/>
      <c r="D14" s="40"/>
    </row>
    <row r="15" spans="1:4" x14ac:dyDescent="0.25">
      <c r="A15" s="39"/>
      <c r="B15" s="41"/>
      <c r="C15" s="39"/>
      <c r="D15" s="40"/>
    </row>
    <row r="16" spans="1:4" x14ac:dyDescent="0.25">
      <c r="A16" s="39"/>
      <c r="B16" s="41"/>
      <c r="C16" s="39"/>
      <c r="D16" s="40"/>
    </row>
    <row r="17" spans="1:4" x14ac:dyDescent="0.25">
      <c r="A17" s="39"/>
      <c r="B17" s="41"/>
      <c r="C17" s="39"/>
      <c r="D17" s="40"/>
    </row>
    <row r="18" spans="1:4" x14ac:dyDescent="0.25">
      <c r="A18" s="39"/>
      <c r="B18" s="41"/>
      <c r="C18" s="39"/>
      <c r="D18" s="40"/>
    </row>
    <row r="19" spans="1:4" x14ac:dyDescent="0.25">
      <c r="A19" s="39"/>
      <c r="B19" s="41"/>
      <c r="C19" s="39"/>
      <c r="D19" s="40"/>
    </row>
    <row r="20" spans="1:4" x14ac:dyDescent="0.25">
      <c r="A20" s="39"/>
      <c r="B20" s="41"/>
      <c r="C20" s="39"/>
      <c r="D20" s="40"/>
    </row>
    <row r="21" spans="1:4" x14ac:dyDescent="0.25">
      <c r="A21" s="39"/>
      <c r="B21" s="41"/>
      <c r="C21" s="39"/>
      <c r="D21" s="40"/>
    </row>
    <row r="22" spans="1:4" x14ac:dyDescent="0.25">
      <c r="A22" s="39"/>
      <c r="B22" s="41"/>
      <c r="C22" s="39"/>
      <c r="D22" s="40"/>
    </row>
    <row r="23" spans="1:4" x14ac:dyDescent="0.25">
      <c r="A23" s="39"/>
      <c r="B23" s="41"/>
      <c r="C23" s="39"/>
      <c r="D23" s="40"/>
    </row>
    <row r="24" spans="1:4" x14ac:dyDescent="0.25">
      <c r="A24" s="39"/>
      <c r="B24" s="41"/>
      <c r="C24" s="39"/>
      <c r="D24" s="40"/>
    </row>
    <row r="25" spans="1:4" x14ac:dyDescent="0.25">
      <c r="A25" s="39"/>
      <c r="B25" s="41"/>
      <c r="C25" s="39"/>
      <c r="D25" s="40"/>
    </row>
    <row r="26" spans="1:4" x14ac:dyDescent="0.25">
      <c r="A26" s="39"/>
      <c r="B26" s="41"/>
      <c r="C26" s="39"/>
      <c r="D26" s="40"/>
    </row>
    <row r="27" spans="1:4" x14ac:dyDescent="0.25">
      <c r="A27" s="39"/>
      <c r="B27" s="41"/>
      <c r="C27" s="39"/>
      <c r="D27" s="40"/>
    </row>
    <row r="28" spans="1:4" x14ac:dyDescent="0.25">
      <c r="A28" s="39"/>
      <c r="B28" s="41"/>
      <c r="C28" s="39"/>
      <c r="D28" s="40"/>
    </row>
    <row r="29" spans="1:4" x14ac:dyDescent="0.25">
      <c r="A29" s="39"/>
      <c r="B29" s="41"/>
      <c r="C29" s="39"/>
      <c r="D29" s="40"/>
    </row>
    <row r="30" spans="1:4" x14ac:dyDescent="0.25">
      <c r="A30" s="39"/>
      <c r="B30" s="41"/>
      <c r="C30" s="39"/>
      <c r="D30" s="40"/>
    </row>
    <row r="31" spans="1:4" x14ac:dyDescent="0.25">
      <c r="A31" s="42"/>
      <c r="B31" s="43"/>
      <c r="C31" s="42"/>
      <c r="D31" s="44"/>
    </row>
  </sheetData>
  <sheetProtection algorithmName="SHA-512" hashValue="t+6o8r7xf6tSek12XxSaeTJEexo0yG08xUvBFi6Qk2629BpIXE1zQGJU7pRgl/WWBlq+46IbL9NbiGJz5nHEgA==" saltValue="kbGdBRf+KmObbtV+ZOIqEQ==" spinCount="100000" sheet="1" objects="1" scenarios="1" formatColumns="0" formatRows="0"/>
  <hyperlinks>
    <hyperlink ref="A2" location="Home!A1" display="Return to index" xr:uid="{1D8ECBCA-6F5C-4D8C-9338-3AF87A30B6C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3A891-713C-4191-A5CE-9706C351DED3}">
  <sheetPr>
    <pageSetUpPr fitToPage="1"/>
  </sheetPr>
  <dimension ref="A1:Q46"/>
  <sheetViews>
    <sheetView zoomScale="70" zoomScaleNormal="70" workbookViewId="0">
      <pane xSplit="1" ySplit="6" topLeftCell="B7" activePane="bottomRight" state="frozen"/>
      <selection pane="topRight" activeCell="B1" sqref="B1"/>
      <selection pane="bottomLeft" activeCell="A5" sqref="A5"/>
      <selection pane="bottomRight"/>
    </sheetView>
  </sheetViews>
  <sheetFormatPr defaultRowHeight="15" outlineLevelCol="1" x14ac:dyDescent="0.25"/>
  <cols>
    <col min="1" max="1" width="9.85546875" style="2" customWidth="1"/>
    <col min="2" max="2" width="14.5703125" style="2" customWidth="1"/>
    <col min="3" max="6" width="15.140625" style="2" customWidth="1"/>
    <col min="7" max="7" width="14.5703125" style="2" customWidth="1"/>
    <col min="8" max="8" width="14.42578125" style="2" customWidth="1"/>
    <col min="9" max="9" width="13" style="2" customWidth="1"/>
    <col min="10" max="10" width="9.140625" style="2" customWidth="1" outlineLevel="1"/>
    <col min="11" max="11" width="8.7109375" style="2" customWidth="1" outlineLevel="1"/>
    <col min="12" max="12" width="10" style="2" customWidth="1" outlineLevel="1"/>
    <col min="13" max="13" width="124" style="2" customWidth="1"/>
    <col min="14" max="16" width="15.42578125" style="2" customWidth="1"/>
    <col min="17" max="17" width="14" style="2" customWidth="1"/>
    <col min="18" max="16384" width="9.140625" style="2"/>
  </cols>
  <sheetData>
    <row r="1" spans="1:17" ht="21" x14ac:dyDescent="0.35">
      <c r="A1" s="45" t="s">
        <v>7</v>
      </c>
    </row>
    <row r="2" spans="1:17" ht="21" x14ac:dyDescent="0.35">
      <c r="A2" s="46" t="s">
        <v>174</v>
      </c>
    </row>
    <row r="3" spans="1:17" x14ac:dyDescent="0.25">
      <c r="A3" s="2" t="s">
        <v>175</v>
      </c>
    </row>
    <row r="4" spans="1:17" x14ac:dyDescent="0.25">
      <c r="A4" s="25" t="s">
        <v>58</v>
      </c>
    </row>
    <row r="5" spans="1:17" x14ac:dyDescent="0.25">
      <c r="A5" s="25"/>
    </row>
    <row r="6" spans="1:17" ht="46.5" customHeight="1" x14ac:dyDescent="0.25">
      <c r="A6" s="47" t="s">
        <v>8</v>
      </c>
      <c r="B6" s="47" t="s">
        <v>25</v>
      </c>
      <c r="C6" s="47" t="s">
        <v>9</v>
      </c>
      <c r="D6" s="48" t="s">
        <v>28</v>
      </c>
      <c r="E6" s="48" t="s">
        <v>29</v>
      </c>
      <c r="F6" s="48" t="s">
        <v>27</v>
      </c>
      <c r="G6" s="48" t="s">
        <v>26</v>
      </c>
      <c r="H6" s="48" t="s">
        <v>30</v>
      </c>
      <c r="I6" s="48" t="s">
        <v>10</v>
      </c>
      <c r="J6" s="48" t="s">
        <v>11</v>
      </c>
      <c r="K6" s="48" t="s">
        <v>12</v>
      </c>
      <c r="L6" s="48" t="s">
        <v>13</v>
      </c>
      <c r="M6" s="47" t="s">
        <v>14</v>
      </c>
      <c r="N6" s="48" t="s">
        <v>15</v>
      </c>
      <c r="O6" s="48" t="s">
        <v>33</v>
      </c>
      <c r="P6" s="48" t="s">
        <v>34</v>
      </c>
      <c r="Q6" s="48" t="s">
        <v>31</v>
      </c>
    </row>
    <row r="7" spans="1:17" x14ac:dyDescent="0.25">
      <c r="A7" s="50">
        <v>1</v>
      </c>
      <c r="B7" s="69" t="s">
        <v>16</v>
      </c>
      <c r="C7" s="70" t="s">
        <v>18</v>
      </c>
      <c r="D7" s="70"/>
      <c r="E7" s="70"/>
      <c r="F7" s="70"/>
      <c r="G7" s="71" t="s">
        <v>83</v>
      </c>
      <c r="H7" s="72">
        <v>19</v>
      </c>
      <c r="I7" s="73" t="s">
        <v>84</v>
      </c>
      <c r="J7" s="74">
        <v>2021</v>
      </c>
      <c r="K7" s="71" t="s">
        <v>32</v>
      </c>
      <c r="L7" s="71">
        <v>420</v>
      </c>
      <c r="M7" s="70" t="s">
        <v>85</v>
      </c>
      <c r="N7" s="71">
        <v>398000</v>
      </c>
      <c r="O7" s="71">
        <v>398000</v>
      </c>
      <c r="P7" s="71">
        <v>0</v>
      </c>
      <c r="Q7" s="75">
        <v>0</v>
      </c>
    </row>
    <row r="8" spans="1:17" x14ac:dyDescent="0.25">
      <c r="A8" s="51">
        <v>2</v>
      </c>
      <c r="B8" s="69" t="s">
        <v>16</v>
      </c>
      <c r="C8" s="69" t="s">
        <v>17</v>
      </c>
      <c r="D8" s="69"/>
      <c r="E8" s="69"/>
      <c r="F8" s="69"/>
      <c r="G8" s="71" t="s">
        <v>86</v>
      </c>
      <c r="H8" s="72">
        <v>8</v>
      </c>
      <c r="I8" s="73" t="s">
        <v>87</v>
      </c>
      <c r="J8" s="74">
        <v>2021</v>
      </c>
      <c r="K8" s="71" t="s">
        <v>32</v>
      </c>
      <c r="L8" s="71">
        <v>420</v>
      </c>
      <c r="M8" s="70" t="s">
        <v>88</v>
      </c>
      <c r="N8" s="71">
        <v>303845</v>
      </c>
      <c r="O8" s="71">
        <v>303845</v>
      </c>
      <c r="P8" s="71">
        <v>0</v>
      </c>
      <c r="Q8" s="75">
        <v>0</v>
      </c>
    </row>
    <row r="9" spans="1:17" x14ac:dyDescent="0.25">
      <c r="A9" s="51">
        <v>3</v>
      </c>
      <c r="B9" s="69" t="s">
        <v>16</v>
      </c>
      <c r="C9" s="69" t="s">
        <v>18</v>
      </c>
      <c r="D9" s="69"/>
      <c r="E9" s="69"/>
      <c r="F9" s="69"/>
      <c r="G9" s="71" t="s">
        <v>72</v>
      </c>
      <c r="H9" s="72">
        <v>45</v>
      </c>
      <c r="I9" s="73">
        <v>251</v>
      </c>
      <c r="J9" s="74">
        <v>2024</v>
      </c>
      <c r="K9" s="71" t="s">
        <v>32</v>
      </c>
      <c r="L9" s="71">
        <v>405</v>
      </c>
      <c r="M9" s="70" t="s">
        <v>89</v>
      </c>
      <c r="N9" s="71">
        <v>800000</v>
      </c>
      <c r="O9" s="71">
        <v>800000</v>
      </c>
      <c r="P9" s="71">
        <v>0</v>
      </c>
      <c r="Q9" s="75">
        <v>0</v>
      </c>
    </row>
    <row r="10" spans="1:17" x14ac:dyDescent="0.25">
      <c r="A10" s="51">
        <v>4</v>
      </c>
      <c r="B10" s="69" t="s">
        <v>16</v>
      </c>
      <c r="C10" s="69" t="s">
        <v>18</v>
      </c>
      <c r="D10" s="69"/>
      <c r="E10" s="69"/>
      <c r="F10" s="69"/>
      <c r="G10" s="71" t="s">
        <v>73</v>
      </c>
      <c r="H10" s="72">
        <v>45</v>
      </c>
      <c r="I10" s="73">
        <v>251</v>
      </c>
      <c r="J10" s="74">
        <v>2024</v>
      </c>
      <c r="K10" s="76" t="s">
        <v>32</v>
      </c>
      <c r="L10" s="71">
        <v>405</v>
      </c>
      <c r="M10" s="70" t="s">
        <v>90</v>
      </c>
      <c r="N10" s="71">
        <v>50000</v>
      </c>
      <c r="O10" s="71">
        <v>50000</v>
      </c>
      <c r="P10" s="71">
        <v>0</v>
      </c>
      <c r="Q10" s="75">
        <v>0</v>
      </c>
    </row>
    <row r="11" spans="1:17" x14ac:dyDescent="0.25">
      <c r="A11" s="51">
        <v>5</v>
      </c>
      <c r="B11" s="69" t="s">
        <v>16</v>
      </c>
      <c r="C11" s="69" t="s">
        <v>17</v>
      </c>
      <c r="D11" s="69"/>
      <c r="E11" s="69"/>
      <c r="F11" s="69"/>
      <c r="G11" s="71" t="s">
        <v>91</v>
      </c>
      <c r="H11" s="72">
        <v>37</v>
      </c>
      <c r="I11" s="73">
        <v>2147</v>
      </c>
      <c r="J11" s="74">
        <v>2020</v>
      </c>
      <c r="K11" s="71" t="s">
        <v>8</v>
      </c>
      <c r="L11" s="71">
        <v>1</v>
      </c>
      <c r="M11" s="70" t="s">
        <v>92</v>
      </c>
      <c r="N11" s="71">
        <v>1100000</v>
      </c>
      <c r="O11" s="71">
        <v>0</v>
      </c>
      <c r="P11" s="71">
        <v>1100000</v>
      </c>
      <c r="Q11" s="75">
        <v>24890</v>
      </c>
    </row>
    <row r="12" spans="1:17" x14ac:dyDescent="0.25">
      <c r="A12" s="51">
        <v>6</v>
      </c>
      <c r="B12" s="69" t="s">
        <v>16</v>
      </c>
      <c r="C12" s="69" t="s">
        <v>17</v>
      </c>
      <c r="D12" s="69"/>
      <c r="E12" s="69"/>
      <c r="F12" s="69"/>
      <c r="G12" s="71" t="s">
        <v>69</v>
      </c>
      <c r="H12" s="72">
        <v>37</v>
      </c>
      <c r="I12" s="73">
        <v>2147</v>
      </c>
      <c r="J12" s="74">
        <v>2020</v>
      </c>
      <c r="K12" s="71" t="s">
        <v>8</v>
      </c>
      <c r="L12" s="71">
        <v>1</v>
      </c>
      <c r="M12" s="70" t="s">
        <v>93</v>
      </c>
      <c r="N12" s="71">
        <v>9265820</v>
      </c>
      <c r="O12" s="71">
        <v>0</v>
      </c>
      <c r="P12" s="71">
        <v>9265820</v>
      </c>
      <c r="Q12" s="75">
        <v>8216543</v>
      </c>
    </row>
    <row r="13" spans="1:17" ht="25.5" x14ac:dyDescent="0.25">
      <c r="A13" s="51">
        <v>7</v>
      </c>
      <c r="B13" s="91" t="s">
        <v>16</v>
      </c>
      <c r="C13" s="91" t="s">
        <v>17</v>
      </c>
      <c r="D13" s="91"/>
      <c r="E13" s="91"/>
      <c r="F13" s="91"/>
      <c r="G13" s="92" t="s">
        <v>71</v>
      </c>
      <c r="H13" s="93">
        <v>51</v>
      </c>
      <c r="I13" s="94">
        <v>2134</v>
      </c>
      <c r="J13" s="95">
        <v>2020</v>
      </c>
      <c r="K13" s="92" t="s">
        <v>94</v>
      </c>
      <c r="L13" s="92">
        <v>10</v>
      </c>
      <c r="M13" s="102" t="s">
        <v>95</v>
      </c>
      <c r="N13" s="71">
        <v>10250000</v>
      </c>
      <c r="O13" s="71">
        <v>5125000</v>
      </c>
      <c r="P13" s="71">
        <v>5125000</v>
      </c>
      <c r="Q13" s="75">
        <v>5981494</v>
      </c>
    </row>
    <row r="14" spans="1:17" x14ac:dyDescent="0.25">
      <c r="A14" s="51">
        <v>8</v>
      </c>
      <c r="B14" s="69" t="s">
        <v>16</v>
      </c>
      <c r="C14" s="69" t="s">
        <v>17</v>
      </c>
      <c r="D14" s="69"/>
      <c r="E14" s="69"/>
      <c r="F14" s="69"/>
      <c r="G14" s="71" t="s">
        <v>96</v>
      </c>
      <c r="H14" s="72">
        <v>56</v>
      </c>
      <c r="I14" s="73" t="s">
        <v>68</v>
      </c>
      <c r="J14" s="74" t="s">
        <v>97</v>
      </c>
      <c r="K14" s="71" t="s">
        <v>98</v>
      </c>
      <c r="L14" s="71">
        <v>22</v>
      </c>
      <c r="M14" s="70" t="s">
        <v>99</v>
      </c>
      <c r="N14" s="71">
        <v>94963710</v>
      </c>
      <c r="O14" s="71">
        <v>94963710</v>
      </c>
      <c r="P14" s="71">
        <v>0</v>
      </c>
      <c r="Q14" s="75">
        <v>68969895</v>
      </c>
    </row>
    <row r="15" spans="1:17" x14ac:dyDescent="0.25">
      <c r="A15" s="51">
        <v>9</v>
      </c>
      <c r="B15" s="69" t="s">
        <v>16</v>
      </c>
      <c r="C15" s="69" t="s">
        <v>17</v>
      </c>
      <c r="D15" s="69"/>
      <c r="E15" s="69"/>
      <c r="F15" s="69"/>
      <c r="G15" s="71" t="s">
        <v>66</v>
      </c>
      <c r="H15" s="72" t="s">
        <v>100</v>
      </c>
      <c r="I15" s="73" t="s">
        <v>101</v>
      </c>
      <c r="J15" s="74">
        <v>2020</v>
      </c>
      <c r="K15" s="71" t="s">
        <v>98</v>
      </c>
      <c r="L15" s="71">
        <v>35</v>
      </c>
      <c r="M15" s="70" t="s">
        <v>102</v>
      </c>
      <c r="N15" s="71">
        <v>100000</v>
      </c>
      <c r="O15" s="71">
        <v>0</v>
      </c>
      <c r="P15" s="71">
        <v>100000</v>
      </c>
      <c r="Q15" s="75">
        <v>89380</v>
      </c>
    </row>
    <row r="16" spans="1:17" x14ac:dyDescent="0.25">
      <c r="A16" s="51">
        <v>10</v>
      </c>
      <c r="B16" s="69" t="s">
        <v>16</v>
      </c>
      <c r="C16" s="69" t="s">
        <v>17</v>
      </c>
      <c r="D16" s="69"/>
      <c r="E16" s="69"/>
      <c r="F16" s="69"/>
      <c r="G16" s="71" t="s">
        <v>103</v>
      </c>
      <c r="H16" s="72">
        <v>48</v>
      </c>
      <c r="I16" s="73">
        <v>2126</v>
      </c>
      <c r="J16" s="74">
        <v>2020</v>
      </c>
      <c r="K16" s="71" t="s">
        <v>104</v>
      </c>
      <c r="L16" s="71">
        <v>1</v>
      </c>
      <c r="M16" s="70" t="s">
        <v>105</v>
      </c>
      <c r="N16" s="71">
        <v>20000</v>
      </c>
      <c r="O16" s="71">
        <v>0</v>
      </c>
      <c r="P16" s="71">
        <v>20000</v>
      </c>
      <c r="Q16" s="75">
        <v>57778</v>
      </c>
    </row>
    <row r="17" spans="1:17" x14ac:dyDescent="0.25">
      <c r="A17" s="51">
        <v>11</v>
      </c>
      <c r="B17" s="69" t="s">
        <v>16</v>
      </c>
      <c r="C17" s="69" t="s">
        <v>17</v>
      </c>
      <c r="D17" s="69"/>
      <c r="E17" s="69"/>
      <c r="F17" s="69"/>
      <c r="G17" s="71" t="s">
        <v>106</v>
      </c>
      <c r="H17" s="72">
        <v>19</v>
      </c>
      <c r="I17" s="73">
        <v>111</v>
      </c>
      <c r="J17" s="74" t="s">
        <v>97</v>
      </c>
      <c r="K17" s="71" t="s">
        <v>8</v>
      </c>
      <c r="L17" s="71">
        <v>1</v>
      </c>
      <c r="M17" s="70" t="s">
        <v>107</v>
      </c>
      <c r="N17" s="71">
        <v>650000</v>
      </c>
      <c r="O17" s="71">
        <v>0</v>
      </c>
      <c r="P17" s="71">
        <v>650000</v>
      </c>
      <c r="Q17" s="75">
        <v>29914</v>
      </c>
    </row>
    <row r="18" spans="1:17" x14ac:dyDescent="0.25">
      <c r="A18" s="51">
        <v>12</v>
      </c>
      <c r="B18" s="69" t="s">
        <v>16</v>
      </c>
      <c r="C18" s="69" t="s">
        <v>17</v>
      </c>
      <c r="D18" s="69"/>
      <c r="E18" s="69"/>
      <c r="F18" s="69"/>
      <c r="G18" s="71" t="s">
        <v>74</v>
      </c>
      <c r="H18" s="72">
        <v>27</v>
      </c>
      <c r="I18" s="73" t="s">
        <v>75</v>
      </c>
      <c r="J18" s="74">
        <v>2024</v>
      </c>
      <c r="K18" s="71" t="s">
        <v>32</v>
      </c>
      <c r="L18" s="71">
        <v>6300</v>
      </c>
      <c r="M18" s="70" t="s">
        <v>108</v>
      </c>
      <c r="N18" s="71">
        <v>563832</v>
      </c>
      <c r="O18" s="71">
        <v>0</v>
      </c>
      <c r="P18" s="71">
        <v>563832</v>
      </c>
      <c r="Q18" s="75">
        <v>482364</v>
      </c>
    </row>
    <row r="19" spans="1:17" x14ac:dyDescent="0.25">
      <c r="A19" s="51">
        <v>13</v>
      </c>
      <c r="B19" s="69" t="s">
        <v>16</v>
      </c>
      <c r="C19" s="69" t="s">
        <v>17</v>
      </c>
      <c r="D19" s="69"/>
      <c r="E19" s="69"/>
      <c r="F19" s="69"/>
      <c r="G19" s="71" t="s">
        <v>76</v>
      </c>
      <c r="H19" s="72">
        <v>54</v>
      </c>
      <c r="I19" s="73" t="s">
        <v>109</v>
      </c>
      <c r="J19" s="74">
        <v>2028</v>
      </c>
      <c r="K19" s="71" t="s">
        <v>32</v>
      </c>
      <c r="L19" s="71">
        <v>9000</v>
      </c>
      <c r="M19" s="70" t="s">
        <v>110</v>
      </c>
      <c r="N19" s="71">
        <v>300000</v>
      </c>
      <c r="O19" s="71">
        <v>0</v>
      </c>
      <c r="P19" s="71">
        <v>300000</v>
      </c>
      <c r="Q19" s="75">
        <v>222519</v>
      </c>
    </row>
    <row r="20" spans="1:17" x14ac:dyDescent="0.25">
      <c r="A20" s="52" t="s">
        <v>19</v>
      </c>
      <c r="B20" s="77" t="s">
        <v>16</v>
      </c>
      <c r="C20" s="78" t="s">
        <v>20</v>
      </c>
      <c r="D20" s="78" t="s">
        <v>20</v>
      </c>
      <c r="E20" s="78" t="s">
        <v>20</v>
      </c>
      <c r="F20" s="78" t="s">
        <v>20</v>
      </c>
      <c r="G20" s="78" t="s">
        <v>20</v>
      </c>
      <c r="H20" s="78" t="s">
        <v>20</v>
      </c>
      <c r="I20" s="79" t="s">
        <v>20</v>
      </c>
      <c r="J20" s="78" t="s">
        <v>20</v>
      </c>
      <c r="K20" s="78" t="s">
        <v>20</v>
      </c>
      <c r="L20" s="78" t="s">
        <v>20</v>
      </c>
      <c r="M20" s="80" t="s">
        <v>20</v>
      </c>
      <c r="N20" s="81">
        <v>118765207</v>
      </c>
      <c r="O20" s="81">
        <v>101640555</v>
      </c>
      <c r="P20" s="81">
        <v>17124652</v>
      </c>
      <c r="Q20" s="82">
        <v>84074777</v>
      </c>
    </row>
    <row r="21" spans="1:17" x14ac:dyDescent="0.25">
      <c r="A21" s="50">
        <v>1</v>
      </c>
      <c r="B21" s="69" t="s">
        <v>21</v>
      </c>
      <c r="C21" s="69" t="s">
        <v>17</v>
      </c>
      <c r="D21" s="69"/>
      <c r="E21" s="69"/>
      <c r="F21" s="69"/>
      <c r="G21" s="71" t="s">
        <v>111</v>
      </c>
      <c r="H21" s="72">
        <v>22</v>
      </c>
      <c r="I21" s="73">
        <v>1783</v>
      </c>
      <c r="J21" s="74">
        <v>2023</v>
      </c>
      <c r="K21" s="71" t="s">
        <v>32</v>
      </c>
      <c r="L21" s="71">
        <v>4900</v>
      </c>
      <c r="M21" s="70" t="s">
        <v>112</v>
      </c>
      <c r="N21" s="71">
        <v>456859</v>
      </c>
      <c r="O21" s="71">
        <v>0</v>
      </c>
      <c r="P21" s="71">
        <v>456859</v>
      </c>
      <c r="Q21" s="75">
        <v>366497</v>
      </c>
    </row>
    <row r="22" spans="1:17" x14ac:dyDescent="0.25">
      <c r="A22" s="51">
        <v>2</v>
      </c>
      <c r="B22" s="69" t="s">
        <v>21</v>
      </c>
      <c r="C22" s="69" t="s">
        <v>18</v>
      </c>
      <c r="D22" s="69"/>
      <c r="E22" s="69"/>
      <c r="F22" s="69"/>
      <c r="G22" s="71" t="s">
        <v>113</v>
      </c>
      <c r="H22" s="72">
        <v>11</v>
      </c>
      <c r="I22" s="73">
        <v>1540</v>
      </c>
      <c r="J22" s="74">
        <v>2023</v>
      </c>
      <c r="K22" s="71" t="s">
        <v>32</v>
      </c>
      <c r="L22" s="71">
        <v>1135</v>
      </c>
      <c r="M22" s="70" t="s">
        <v>114</v>
      </c>
      <c r="N22" s="71">
        <v>113000</v>
      </c>
      <c r="O22" s="71">
        <v>113000</v>
      </c>
      <c r="P22" s="71">
        <v>0</v>
      </c>
      <c r="Q22" s="75">
        <v>0</v>
      </c>
    </row>
    <row r="23" spans="1:17" x14ac:dyDescent="0.25">
      <c r="A23" s="51">
        <v>3</v>
      </c>
      <c r="B23" s="69" t="s">
        <v>21</v>
      </c>
      <c r="C23" s="69" t="s">
        <v>18</v>
      </c>
      <c r="D23" s="69"/>
      <c r="E23" s="69"/>
      <c r="F23" s="69"/>
      <c r="G23" s="71" t="s">
        <v>115</v>
      </c>
      <c r="H23" s="72">
        <v>11</v>
      </c>
      <c r="I23" s="73">
        <v>204</v>
      </c>
      <c r="J23" s="74">
        <v>2023</v>
      </c>
      <c r="K23" s="71" t="s">
        <v>8</v>
      </c>
      <c r="L23" s="71">
        <v>1</v>
      </c>
      <c r="M23" s="70" t="s">
        <v>116</v>
      </c>
      <c r="N23" s="71">
        <v>917000</v>
      </c>
      <c r="O23" s="71">
        <v>917000</v>
      </c>
      <c r="P23" s="71">
        <v>0</v>
      </c>
      <c r="Q23" s="75">
        <v>0</v>
      </c>
    </row>
    <row r="24" spans="1:17" x14ac:dyDescent="0.25">
      <c r="A24" s="51">
        <v>4</v>
      </c>
      <c r="B24" s="69" t="s">
        <v>21</v>
      </c>
      <c r="C24" s="69" t="s">
        <v>17</v>
      </c>
      <c r="D24" s="69"/>
      <c r="E24" s="69"/>
      <c r="F24" s="69"/>
      <c r="G24" s="71" t="s">
        <v>117</v>
      </c>
      <c r="H24" s="72">
        <v>19</v>
      </c>
      <c r="I24" s="73">
        <v>111</v>
      </c>
      <c r="J24" s="74" t="s">
        <v>97</v>
      </c>
      <c r="K24" s="71" t="s">
        <v>8</v>
      </c>
      <c r="L24" s="71">
        <v>1</v>
      </c>
      <c r="M24" s="70" t="s">
        <v>118</v>
      </c>
      <c r="N24" s="71">
        <v>40693</v>
      </c>
      <c r="O24" s="71">
        <v>0</v>
      </c>
      <c r="P24" s="71">
        <v>40693</v>
      </c>
      <c r="Q24" s="75">
        <v>14865</v>
      </c>
    </row>
    <row r="25" spans="1:17" x14ac:dyDescent="0.25">
      <c r="A25" s="51">
        <v>5</v>
      </c>
      <c r="B25" s="69" t="s">
        <v>21</v>
      </c>
      <c r="C25" s="69" t="s">
        <v>17</v>
      </c>
      <c r="D25" s="69"/>
      <c r="E25" s="69"/>
      <c r="F25" s="69"/>
      <c r="G25" s="71" t="s">
        <v>119</v>
      </c>
      <c r="H25" s="72">
        <v>32</v>
      </c>
      <c r="I25" s="73" t="s">
        <v>120</v>
      </c>
      <c r="J25" s="74">
        <v>2022</v>
      </c>
      <c r="K25" s="71" t="s">
        <v>67</v>
      </c>
      <c r="L25" s="84" t="s">
        <v>67</v>
      </c>
      <c r="M25" s="70" t="s">
        <v>121</v>
      </c>
      <c r="N25" s="71">
        <v>6005236</v>
      </c>
      <c r="O25" s="71">
        <v>0</v>
      </c>
      <c r="P25" s="71">
        <v>6005236</v>
      </c>
      <c r="Q25" s="75">
        <v>5676137</v>
      </c>
    </row>
    <row r="26" spans="1:17" x14ac:dyDescent="0.25">
      <c r="A26" s="52" t="s">
        <v>19</v>
      </c>
      <c r="B26" s="77" t="s">
        <v>21</v>
      </c>
      <c r="C26" s="78" t="s">
        <v>20</v>
      </c>
      <c r="D26" s="78" t="s">
        <v>20</v>
      </c>
      <c r="E26" s="78" t="s">
        <v>20</v>
      </c>
      <c r="F26" s="78" t="s">
        <v>20</v>
      </c>
      <c r="G26" s="78" t="s">
        <v>20</v>
      </c>
      <c r="H26" s="83"/>
      <c r="I26" s="79"/>
      <c r="J26" s="83"/>
      <c r="K26" s="78"/>
      <c r="L26" s="78"/>
      <c r="M26" s="80" t="s">
        <v>20</v>
      </c>
      <c r="N26" s="81">
        <v>7532788</v>
      </c>
      <c r="O26" s="81">
        <v>1030000</v>
      </c>
      <c r="P26" s="81">
        <v>6502788</v>
      </c>
      <c r="Q26" s="82">
        <v>6057499</v>
      </c>
    </row>
    <row r="27" spans="1:17" s="100" customFormat="1" ht="30" customHeight="1" x14ac:dyDescent="0.25">
      <c r="A27" s="96">
        <v>1</v>
      </c>
      <c r="B27" s="97" t="s">
        <v>22</v>
      </c>
      <c r="C27" s="97" t="s">
        <v>17</v>
      </c>
      <c r="D27" s="97"/>
      <c r="E27" s="97"/>
      <c r="F27" s="97"/>
      <c r="G27" s="98" t="s">
        <v>122</v>
      </c>
      <c r="H27" s="93">
        <v>13</v>
      </c>
      <c r="I27" s="93" t="s">
        <v>123</v>
      </c>
      <c r="J27" s="95" t="s">
        <v>97</v>
      </c>
      <c r="K27" s="98" t="s">
        <v>32</v>
      </c>
      <c r="L27" s="98">
        <v>1300</v>
      </c>
      <c r="M27" s="101" t="s">
        <v>124</v>
      </c>
      <c r="N27" s="98">
        <v>72782</v>
      </c>
      <c r="O27" s="98">
        <v>0</v>
      </c>
      <c r="P27" s="98">
        <v>72782</v>
      </c>
      <c r="Q27" s="99">
        <v>72782</v>
      </c>
    </row>
    <row r="28" spans="1:17" x14ac:dyDescent="0.25">
      <c r="A28" s="51">
        <v>2</v>
      </c>
      <c r="B28" s="69" t="s">
        <v>22</v>
      </c>
      <c r="C28" s="69" t="s">
        <v>17</v>
      </c>
      <c r="D28" s="69"/>
      <c r="E28" s="69"/>
      <c r="F28" s="69"/>
      <c r="G28" s="71" t="s">
        <v>125</v>
      </c>
      <c r="H28" s="72">
        <v>5</v>
      </c>
      <c r="I28" s="73">
        <v>40</v>
      </c>
      <c r="J28" s="74">
        <v>2020</v>
      </c>
      <c r="K28" s="71" t="s">
        <v>32</v>
      </c>
      <c r="L28" s="71">
        <v>1094</v>
      </c>
      <c r="M28" s="70" t="s">
        <v>126</v>
      </c>
      <c r="N28" s="71">
        <v>450000</v>
      </c>
      <c r="O28" s="71">
        <v>225000</v>
      </c>
      <c r="P28" s="71">
        <v>225000</v>
      </c>
      <c r="Q28" s="75">
        <v>94782</v>
      </c>
    </row>
    <row r="29" spans="1:17" x14ac:dyDescent="0.25">
      <c r="A29" s="51">
        <v>3</v>
      </c>
      <c r="B29" s="69" t="s">
        <v>22</v>
      </c>
      <c r="C29" s="69" t="s">
        <v>17</v>
      </c>
      <c r="D29" s="69"/>
      <c r="E29" s="69"/>
      <c r="F29" s="69"/>
      <c r="G29" s="71" t="s">
        <v>127</v>
      </c>
      <c r="H29" s="72">
        <v>8</v>
      </c>
      <c r="I29" s="73">
        <v>350</v>
      </c>
      <c r="J29" s="74">
        <v>2021</v>
      </c>
      <c r="K29" s="71" t="s">
        <v>32</v>
      </c>
      <c r="L29" s="71">
        <v>634</v>
      </c>
      <c r="M29" s="70" t="s">
        <v>128</v>
      </c>
      <c r="N29" s="71">
        <v>6912016</v>
      </c>
      <c r="O29" s="71">
        <v>2161040</v>
      </c>
      <c r="P29" s="71">
        <v>4750976</v>
      </c>
      <c r="Q29" s="75">
        <v>7447220</v>
      </c>
    </row>
    <row r="30" spans="1:17" x14ac:dyDescent="0.25">
      <c r="A30" s="51">
        <v>4</v>
      </c>
      <c r="B30" s="69" t="s">
        <v>22</v>
      </c>
      <c r="C30" s="69" t="s">
        <v>17</v>
      </c>
      <c r="D30" s="69"/>
      <c r="E30" s="69"/>
      <c r="F30" s="69"/>
      <c r="G30" s="71" t="s">
        <v>129</v>
      </c>
      <c r="H30" s="72">
        <v>8</v>
      </c>
      <c r="I30" s="73">
        <v>350</v>
      </c>
      <c r="J30" s="74">
        <v>2021</v>
      </c>
      <c r="K30" s="71" t="s">
        <v>32</v>
      </c>
      <c r="L30" s="71">
        <v>634</v>
      </c>
      <c r="M30" s="70" t="s">
        <v>130</v>
      </c>
      <c r="N30" s="71">
        <v>0</v>
      </c>
      <c r="O30" s="71">
        <v>0</v>
      </c>
      <c r="P30" s="71">
        <v>0</v>
      </c>
      <c r="Q30" s="75">
        <v>136900</v>
      </c>
    </row>
    <row r="31" spans="1:17" x14ac:dyDescent="0.25">
      <c r="A31" s="51">
        <v>5</v>
      </c>
      <c r="B31" s="69" t="s">
        <v>22</v>
      </c>
      <c r="C31" s="69" t="s">
        <v>17</v>
      </c>
      <c r="D31" s="69"/>
      <c r="E31" s="69"/>
      <c r="F31" s="69"/>
      <c r="G31" s="71" t="s">
        <v>131</v>
      </c>
      <c r="H31" s="72">
        <v>9</v>
      </c>
      <c r="I31" s="73">
        <v>235</v>
      </c>
      <c r="J31" s="74">
        <v>2020</v>
      </c>
      <c r="K31" s="71" t="s">
        <v>32</v>
      </c>
      <c r="L31" s="71">
        <v>720</v>
      </c>
      <c r="M31" s="70" t="s">
        <v>132</v>
      </c>
      <c r="N31" s="71">
        <v>179400</v>
      </c>
      <c r="O31" s="71">
        <v>89700</v>
      </c>
      <c r="P31" s="71">
        <v>89700</v>
      </c>
      <c r="Q31" s="75">
        <v>0</v>
      </c>
    </row>
    <row r="32" spans="1:17" x14ac:dyDescent="0.25">
      <c r="A32" s="51">
        <v>6</v>
      </c>
      <c r="B32" s="69" t="s">
        <v>22</v>
      </c>
      <c r="C32" s="69" t="s">
        <v>17</v>
      </c>
      <c r="D32" s="69"/>
      <c r="E32" s="69"/>
      <c r="F32" s="69"/>
      <c r="G32" s="71" t="s">
        <v>133</v>
      </c>
      <c r="H32" s="72">
        <v>9</v>
      </c>
      <c r="I32" s="73" t="s">
        <v>134</v>
      </c>
      <c r="J32" s="74" t="s">
        <v>77</v>
      </c>
      <c r="K32" s="71" t="s">
        <v>32</v>
      </c>
      <c r="L32" s="71">
        <v>3950</v>
      </c>
      <c r="M32" s="70" t="s">
        <v>135</v>
      </c>
      <c r="N32" s="71">
        <v>728435</v>
      </c>
      <c r="O32" s="71">
        <v>364217</v>
      </c>
      <c r="P32" s="71">
        <v>364217</v>
      </c>
      <c r="Q32" s="75">
        <v>695705</v>
      </c>
    </row>
    <row r="33" spans="1:17" x14ac:dyDescent="0.25">
      <c r="A33" s="51">
        <v>7</v>
      </c>
      <c r="B33" s="69" t="s">
        <v>22</v>
      </c>
      <c r="C33" s="69" t="s">
        <v>17</v>
      </c>
      <c r="D33" s="69"/>
      <c r="E33" s="69"/>
      <c r="F33" s="69"/>
      <c r="G33" s="71" t="s">
        <v>136</v>
      </c>
      <c r="H33" s="72">
        <v>7</v>
      </c>
      <c r="I33" s="73" t="s">
        <v>137</v>
      </c>
      <c r="J33" s="74" t="s">
        <v>97</v>
      </c>
      <c r="K33" s="71" t="s">
        <v>32</v>
      </c>
      <c r="L33" s="71">
        <v>2800</v>
      </c>
      <c r="M33" s="70" t="s">
        <v>138</v>
      </c>
      <c r="N33" s="71">
        <v>634765</v>
      </c>
      <c r="O33" s="71">
        <v>317383</v>
      </c>
      <c r="P33" s="71">
        <v>317383</v>
      </c>
      <c r="Q33" s="75">
        <v>83243</v>
      </c>
    </row>
    <row r="34" spans="1:17" x14ac:dyDescent="0.25">
      <c r="A34" s="51">
        <v>8</v>
      </c>
      <c r="B34" s="69" t="s">
        <v>22</v>
      </c>
      <c r="C34" s="69" t="s">
        <v>17</v>
      </c>
      <c r="D34" s="69"/>
      <c r="E34" s="69"/>
      <c r="F34" s="69"/>
      <c r="G34" s="71" t="s">
        <v>139</v>
      </c>
      <c r="H34" s="72">
        <v>16</v>
      </c>
      <c r="I34" s="73">
        <v>248</v>
      </c>
      <c r="J34" s="74" t="s">
        <v>97</v>
      </c>
      <c r="K34" s="71" t="s">
        <v>32</v>
      </c>
      <c r="L34" s="71">
        <v>150</v>
      </c>
      <c r="M34" s="70" t="s">
        <v>140</v>
      </c>
      <c r="N34" s="71">
        <v>75000</v>
      </c>
      <c r="O34" s="71">
        <v>0</v>
      </c>
      <c r="P34" s="71">
        <v>75000</v>
      </c>
      <c r="Q34" s="75">
        <v>292607</v>
      </c>
    </row>
    <row r="35" spans="1:17" ht="15.75" customHeight="1" x14ac:dyDescent="0.25">
      <c r="A35" s="51">
        <v>9</v>
      </c>
      <c r="B35" s="69" t="s">
        <v>22</v>
      </c>
      <c r="C35" s="69" t="s">
        <v>17</v>
      </c>
      <c r="D35" s="69"/>
      <c r="E35" s="69"/>
      <c r="F35" s="69"/>
      <c r="G35" s="71" t="s">
        <v>141</v>
      </c>
      <c r="H35" s="72">
        <v>18</v>
      </c>
      <c r="I35" s="73" t="s">
        <v>142</v>
      </c>
      <c r="J35" s="74" t="s">
        <v>97</v>
      </c>
      <c r="K35" s="71" t="s">
        <v>8</v>
      </c>
      <c r="L35" s="71">
        <v>1</v>
      </c>
      <c r="M35" s="70" t="s">
        <v>143</v>
      </c>
      <c r="N35" s="71">
        <v>80293</v>
      </c>
      <c r="O35" s="71">
        <v>53527</v>
      </c>
      <c r="P35" s="71">
        <v>26766</v>
      </c>
      <c r="Q35" s="75">
        <v>-415728</v>
      </c>
    </row>
    <row r="36" spans="1:17" x14ac:dyDescent="0.25">
      <c r="A36" s="51">
        <v>10</v>
      </c>
      <c r="B36" s="69" t="s">
        <v>22</v>
      </c>
      <c r="C36" s="69" t="s">
        <v>17</v>
      </c>
      <c r="D36" s="69"/>
      <c r="E36" s="69"/>
      <c r="F36" s="69"/>
      <c r="G36" s="71" t="s">
        <v>144</v>
      </c>
      <c r="H36" s="72">
        <v>17</v>
      </c>
      <c r="I36" s="73" t="s">
        <v>145</v>
      </c>
      <c r="J36" s="74">
        <v>2023</v>
      </c>
      <c r="K36" s="71" t="s">
        <v>32</v>
      </c>
      <c r="L36" s="71">
        <v>2260</v>
      </c>
      <c r="M36" s="70" t="s">
        <v>146</v>
      </c>
      <c r="N36" s="71">
        <v>44798</v>
      </c>
      <c r="O36" s="71">
        <v>0</v>
      </c>
      <c r="P36" s="71">
        <v>44798</v>
      </c>
      <c r="Q36" s="75">
        <v>103247</v>
      </c>
    </row>
    <row r="37" spans="1:17" x14ac:dyDescent="0.25">
      <c r="A37" s="51">
        <v>11</v>
      </c>
      <c r="B37" s="69" t="s">
        <v>22</v>
      </c>
      <c r="C37" s="69" t="s">
        <v>17</v>
      </c>
      <c r="D37" s="69"/>
      <c r="E37" s="69"/>
      <c r="F37" s="69"/>
      <c r="G37" s="71" t="s">
        <v>147</v>
      </c>
      <c r="H37" s="72">
        <v>2</v>
      </c>
      <c r="I37" s="73" t="s">
        <v>148</v>
      </c>
      <c r="J37" s="74" t="s">
        <v>149</v>
      </c>
      <c r="K37" s="71" t="s">
        <v>32</v>
      </c>
      <c r="L37" s="71">
        <v>1218</v>
      </c>
      <c r="M37" s="70" t="s">
        <v>150</v>
      </c>
      <c r="N37" s="71">
        <v>193000</v>
      </c>
      <c r="O37" s="71">
        <v>0</v>
      </c>
      <c r="P37" s="71">
        <v>193000</v>
      </c>
      <c r="Q37" s="75">
        <v>249740</v>
      </c>
    </row>
    <row r="38" spans="1:17" x14ac:dyDescent="0.25">
      <c r="A38" s="51">
        <v>12</v>
      </c>
      <c r="B38" s="69" t="s">
        <v>22</v>
      </c>
      <c r="C38" s="69" t="s">
        <v>17</v>
      </c>
      <c r="D38" s="69"/>
      <c r="E38" s="69"/>
      <c r="F38" s="69"/>
      <c r="G38" s="71" t="s">
        <v>151</v>
      </c>
      <c r="H38" s="72">
        <v>8</v>
      </c>
      <c r="I38" s="73" t="s">
        <v>152</v>
      </c>
      <c r="J38" s="74">
        <v>2031</v>
      </c>
      <c r="K38" s="71" t="s">
        <v>32</v>
      </c>
      <c r="L38" s="71">
        <v>1200</v>
      </c>
      <c r="M38" s="70" t="s">
        <v>153</v>
      </c>
      <c r="N38" s="71">
        <v>160000</v>
      </c>
      <c r="O38" s="71">
        <v>80000</v>
      </c>
      <c r="P38" s="71">
        <v>80000</v>
      </c>
      <c r="Q38" s="75">
        <v>0</v>
      </c>
    </row>
    <row r="39" spans="1:17" x14ac:dyDescent="0.25">
      <c r="A39" s="52" t="s">
        <v>19</v>
      </c>
      <c r="B39" s="77" t="s">
        <v>22</v>
      </c>
      <c r="C39" s="78" t="s">
        <v>20</v>
      </c>
      <c r="D39" s="78" t="s">
        <v>20</v>
      </c>
      <c r="E39" s="78" t="s">
        <v>20</v>
      </c>
      <c r="F39" s="78" t="s">
        <v>20</v>
      </c>
      <c r="G39" s="78" t="s">
        <v>20</v>
      </c>
      <c r="H39" s="83"/>
      <c r="I39" s="79"/>
      <c r="J39" s="83"/>
      <c r="K39" s="78"/>
      <c r="L39" s="78"/>
      <c r="M39" s="80" t="s">
        <v>20</v>
      </c>
      <c r="N39" s="81">
        <v>9530489</v>
      </c>
      <c r="O39" s="81">
        <v>3290867</v>
      </c>
      <c r="P39" s="81">
        <v>6239622</v>
      </c>
      <c r="Q39" s="82">
        <v>8760498</v>
      </c>
    </row>
    <row r="40" spans="1:17" x14ac:dyDescent="0.25">
      <c r="A40" s="50">
        <v>1</v>
      </c>
      <c r="B40" s="69" t="s">
        <v>23</v>
      </c>
      <c r="C40" s="69" t="s">
        <v>17</v>
      </c>
      <c r="D40" s="69"/>
      <c r="E40" s="69"/>
      <c r="F40" s="69"/>
      <c r="G40" s="71" t="s">
        <v>154</v>
      </c>
      <c r="H40" s="72">
        <v>6</v>
      </c>
      <c r="I40" s="73" t="s">
        <v>155</v>
      </c>
      <c r="J40" s="74" t="s">
        <v>97</v>
      </c>
      <c r="K40" s="71" t="s">
        <v>8</v>
      </c>
      <c r="L40" s="71">
        <v>1</v>
      </c>
      <c r="M40" s="70" t="s">
        <v>156</v>
      </c>
      <c r="N40" s="71">
        <v>25000</v>
      </c>
      <c r="O40" s="71">
        <v>0</v>
      </c>
      <c r="P40" s="71">
        <v>25000</v>
      </c>
      <c r="Q40" s="75">
        <v>0</v>
      </c>
    </row>
    <row r="41" spans="1:17" x14ac:dyDescent="0.25">
      <c r="A41" s="51">
        <v>2</v>
      </c>
      <c r="B41" s="69" t="s">
        <v>23</v>
      </c>
      <c r="C41" s="69" t="s">
        <v>17</v>
      </c>
      <c r="D41" s="69"/>
      <c r="E41" s="69"/>
      <c r="F41" s="69"/>
      <c r="G41" s="71" t="s">
        <v>157</v>
      </c>
      <c r="H41" s="72">
        <v>10</v>
      </c>
      <c r="I41" s="73">
        <v>237</v>
      </c>
      <c r="J41" s="74" t="s">
        <v>97</v>
      </c>
      <c r="K41" s="71" t="s">
        <v>8</v>
      </c>
      <c r="L41" s="71">
        <v>1</v>
      </c>
      <c r="M41" s="70" t="s">
        <v>158</v>
      </c>
      <c r="N41" s="71">
        <v>2017361</v>
      </c>
      <c r="O41" s="71">
        <v>0</v>
      </c>
      <c r="P41" s="71">
        <v>2017361</v>
      </c>
      <c r="Q41" s="75">
        <v>116314</v>
      </c>
    </row>
    <row r="42" spans="1:17" x14ac:dyDescent="0.25">
      <c r="A42" s="51">
        <v>3</v>
      </c>
      <c r="B42" s="69" t="s">
        <v>23</v>
      </c>
      <c r="C42" s="69" t="s">
        <v>17</v>
      </c>
      <c r="D42" s="69"/>
      <c r="E42" s="69"/>
      <c r="F42" s="69"/>
      <c r="G42" s="71" t="s">
        <v>159</v>
      </c>
      <c r="H42" s="72">
        <v>11</v>
      </c>
      <c r="I42" s="73" t="s">
        <v>160</v>
      </c>
      <c r="J42" s="74">
        <v>2025</v>
      </c>
      <c r="K42" s="71" t="s">
        <v>8</v>
      </c>
      <c r="L42" s="71">
        <v>1</v>
      </c>
      <c r="M42" s="70" t="s">
        <v>161</v>
      </c>
      <c r="N42" s="71">
        <v>2400000</v>
      </c>
      <c r="O42" s="71">
        <v>0</v>
      </c>
      <c r="P42" s="71">
        <v>2400000</v>
      </c>
      <c r="Q42" s="75">
        <v>2549884</v>
      </c>
    </row>
    <row r="43" spans="1:17" x14ac:dyDescent="0.25">
      <c r="A43" s="51">
        <v>4</v>
      </c>
      <c r="B43" s="69" t="s">
        <v>23</v>
      </c>
      <c r="C43" s="69" t="s">
        <v>17</v>
      </c>
      <c r="D43" s="69"/>
      <c r="E43" s="69"/>
      <c r="F43" s="69"/>
      <c r="G43" s="71" t="s">
        <v>162</v>
      </c>
      <c r="H43" s="72">
        <v>10</v>
      </c>
      <c r="I43" s="73" t="s">
        <v>163</v>
      </c>
      <c r="J43" s="74" t="s">
        <v>97</v>
      </c>
      <c r="K43" s="71" t="s">
        <v>8</v>
      </c>
      <c r="L43" s="71">
        <v>1</v>
      </c>
      <c r="M43" s="70" t="s">
        <v>164</v>
      </c>
      <c r="N43" s="71">
        <v>10722</v>
      </c>
      <c r="O43" s="71">
        <v>0</v>
      </c>
      <c r="P43" s="71">
        <v>10722</v>
      </c>
      <c r="Q43" s="75">
        <v>15450</v>
      </c>
    </row>
    <row r="44" spans="1:17" x14ac:dyDescent="0.25">
      <c r="A44" s="52" t="s">
        <v>19</v>
      </c>
      <c r="B44" s="77" t="s">
        <v>23</v>
      </c>
      <c r="C44" s="78" t="s">
        <v>20</v>
      </c>
      <c r="D44" s="78" t="s">
        <v>20</v>
      </c>
      <c r="E44" s="78" t="s">
        <v>20</v>
      </c>
      <c r="F44" s="78" t="s">
        <v>20</v>
      </c>
      <c r="G44" s="78" t="s">
        <v>20</v>
      </c>
      <c r="H44" s="83"/>
      <c r="I44" s="83"/>
      <c r="J44" s="83"/>
      <c r="K44" s="78"/>
      <c r="L44" s="78"/>
      <c r="M44" s="80" t="s">
        <v>20</v>
      </c>
      <c r="N44" s="81">
        <v>4453083</v>
      </c>
      <c r="O44" s="81">
        <v>0</v>
      </c>
      <c r="P44" s="81">
        <v>4453083</v>
      </c>
      <c r="Q44" s="82">
        <v>2681648</v>
      </c>
    </row>
    <row r="45" spans="1:17" x14ac:dyDescent="0.25">
      <c r="A45" s="52" t="s">
        <v>24</v>
      </c>
      <c r="B45" s="77" t="s">
        <v>20</v>
      </c>
      <c r="C45" s="77" t="s">
        <v>20</v>
      </c>
      <c r="D45" s="77" t="s">
        <v>20</v>
      </c>
      <c r="E45" s="77" t="s">
        <v>20</v>
      </c>
      <c r="F45" s="77" t="s">
        <v>20</v>
      </c>
      <c r="G45" s="77" t="s">
        <v>20</v>
      </c>
      <c r="H45" s="85"/>
      <c r="I45" s="85"/>
      <c r="J45" s="85"/>
      <c r="K45" s="86"/>
      <c r="L45" s="86"/>
      <c r="M45" s="80"/>
      <c r="N45" s="81">
        <v>140281567</v>
      </c>
      <c r="O45" s="81">
        <v>105961422</v>
      </c>
      <c r="P45" s="81">
        <v>34320145</v>
      </c>
      <c r="Q45" s="82">
        <v>101574422</v>
      </c>
    </row>
    <row r="46" spans="1:17" x14ac:dyDescent="0.25">
      <c r="A46" s="2" t="s">
        <v>165</v>
      </c>
      <c r="Q46" s="63"/>
    </row>
  </sheetData>
  <sheetProtection algorithmName="SHA-512" hashValue="ngRkZFR7k9gNTEH0otpR4hRwWALjaTYevxSzaWpOtdO+mbT6dOGImwYN1nG3lvMOPaKbcOytZwMWVDAGA7iIjg==" saltValue="M0SeT4vveWyUQzM6fuv5cg==" spinCount="100000" sheet="1" objects="1" scenarios="1" formatColumns="0" formatRows="0" autoFilter="0"/>
  <autoFilter ref="A6:Q43" xr:uid="{E7D9E970-19B9-4EBB-879A-399B1757FC7A}"/>
  <conditionalFormatting sqref="Q7:Q19">
    <cfRule type="containsErrors" dxfId="3" priority="1">
      <formula>ISERROR(Q7)</formula>
    </cfRule>
  </conditionalFormatting>
  <conditionalFormatting sqref="Q21:Q25">
    <cfRule type="containsErrors" dxfId="2" priority="4">
      <formula>ISERROR(Q21)</formula>
    </cfRule>
  </conditionalFormatting>
  <conditionalFormatting sqref="Q27:Q38">
    <cfRule type="containsErrors" dxfId="1" priority="3">
      <formula>ISERROR(Q27)</formula>
    </cfRule>
  </conditionalFormatting>
  <conditionalFormatting sqref="Q40:Q43">
    <cfRule type="containsErrors" dxfId="0" priority="2">
      <formula>ISERROR(Q40)</formula>
    </cfRule>
  </conditionalFormatting>
  <hyperlinks>
    <hyperlink ref="A4" location="Home!A1" display="Return to index" xr:uid="{82CF3A2F-0C85-43C6-B152-814BB37CAAA9}"/>
  </hyperlinks>
  <pageMargins left="0.70866141732283472" right="0.70866141732283472" top="0.74803149606299213" bottom="0.74803149606299213" header="0.31496062992125984" footer="0.31496062992125984"/>
  <pageSetup paperSize="8" scale="62"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E5B5-9523-40A0-825A-BE4464289C42}">
  <sheetPr>
    <pageSetUpPr fitToPage="1"/>
  </sheetPr>
  <dimension ref="A1:V35"/>
  <sheetViews>
    <sheetView zoomScale="85" zoomScaleNormal="85" workbookViewId="0">
      <pane xSplit="16" ySplit="5" topLeftCell="Q6" activePane="bottomRight" state="frozen"/>
      <selection pane="topRight" activeCell="P1" sqref="P1"/>
      <selection pane="bottomLeft" activeCell="A5" sqref="A5"/>
      <selection pane="bottomRight" activeCell="A3" sqref="A3"/>
    </sheetView>
  </sheetViews>
  <sheetFormatPr defaultRowHeight="15" outlineLevelCol="1" x14ac:dyDescent="0.25"/>
  <cols>
    <col min="1" max="1" width="12.28515625" style="2" customWidth="1"/>
    <col min="2" max="2" width="17.140625" style="2" customWidth="1"/>
    <col min="3" max="16" width="17.140625" style="2" hidden="1" customWidth="1" outlineLevel="1"/>
    <col min="17" max="17" width="17.140625" style="2" customWidth="1" collapsed="1"/>
    <col min="18" max="22" width="18.5703125" style="2" customWidth="1"/>
    <col min="23" max="16384" width="9.140625" style="2"/>
  </cols>
  <sheetData>
    <row r="1" spans="1:22" ht="21" x14ac:dyDescent="0.35">
      <c r="A1" s="45" t="s">
        <v>4</v>
      </c>
    </row>
    <row r="2" spans="1:22" ht="21" x14ac:dyDescent="0.35">
      <c r="A2" s="46" t="s">
        <v>173</v>
      </c>
    </row>
    <row r="3" spans="1:22" x14ac:dyDescent="0.25">
      <c r="A3" s="25" t="s">
        <v>58</v>
      </c>
    </row>
    <row r="5" spans="1:22" ht="46.5" customHeight="1" x14ac:dyDescent="0.25">
      <c r="A5" s="89" t="s">
        <v>3</v>
      </c>
      <c r="B5" s="89" t="s">
        <v>0</v>
      </c>
      <c r="C5" s="89" t="s">
        <v>36</v>
      </c>
      <c r="D5" s="89" t="s">
        <v>35</v>
      </c>
      <c r="E5" s="89" t="s">
        <v>37</v>
      </c>
      <c r="F5" s="89" t="s">
        <v>43</v>
      </c>
      <c r="G5" s="89" t="s">
        <v>40</v>
      </c>
      <c r="H5" s="89" t="s">
        <v>42</v>
      </c>
      <c r="I5" s="89" t="s">
        <v>45</v>
      </c>
      <c r="J5" s="89" t="s">
        <v>44</v>
      </c>
      <c r="K5" s="89" t="s">
        <v>38</v>
      </c>
      <c r="L5" s="89" t="s">
        <v>41</v>
      </c>
      <c r="M5" s="89" t="s">
        <v>46</v>
      </c>
      <c r="N5" s="89" t="s">
        <v>39</v>
      </c>
      <c r="O5" s="89" t="s">
        <v>70</v>
      </c>
      <c r="P5" s="89" t="s">
        <v>47</v>
      </c>
      <c r="Q5" s="89" t="s">
        <v>166</v>
      </c>
      <c r="R5" s="89" t="s">
        <v>167</v>
      </c>
      <c r="S5" s="89" t="s">
        <v>168</v>
      </c>
      <c r="T5" s="89" t="s">
        <v>169</v>
      </c>
      <c r="U5" s="89" t="s">
        <v>170</v>
      </c>
      <c r="V5" s="89" t="s">
        <v>171</v>
      </c>
    </row>
    <row r="6" spans="1:22" x14ac:dyDescent="0.25">
      <c r="A6" s="90"/>
      <c r="B6" s="90"/>
      <c r="C6" s="90"/>
      <c r="D6" s="90"/>
      <c r="E6" s="90"/>
      <c r="F6" s="90"/>
      <c r="G6" s="90"/>
      <c r="H6" s="90"/>
      <c r="I6" s="90"/>
      <c r="J6" s="90"/>
      <c r="K6" s="90"/>
      <c r="L6" s="90"/>
      <c r="M6" s="90"/>
      <c r="N6" s="90"/>
      <c r="O6" s="90"/>
      <c r="P6" s="90"/>
      <c r="Q6" s="90"/>
      <c r="R6" s="90"/>
      <c r="S6" s="90"/>
      <c r="T6" s="90"/>
      <c r="U6" s="90"/>
      <c r="V6" s="90"/>
    </row>
    <row r="7" spans="1:22" x14ac:dyDescent="0.25">
      <c r="A7" s="53" t="s">
        <v>2</v>
      </c>
      <c r="B7" s="54">
        <v>2013</v>
      </c>
      <c r="C7" s="55">
        <v>21650450.040000003</v>
      </c>
      <c r="D7" s="55">
        <v>-20955513.540000003</v>
      </c>
      <c r="E7" s="55">
        <v>0</v>
      </c>
      <c r="F7" s="55">
        <v>0</v>
      </c>
      <c r="G7" s="55">
        <v>260851</v>
      </c>
      <c r="H7" s="55">
        <v>-289913.5</v>
      </c>
      <c r="I7" s="55">
        <v>-1100270</v>
      </c>
      <c r="J7" s="55">
        <v>0</v>
      </c>
      <c r="K7" s="55">
        <v>0</v>
      </c>
      <c r="L7" s="55">
        <v>0</v>
      </c>
      <c r="M7" s="55">
        <v>0</v>
      </c>
      <c r="N7" s="55">
        <v>0</v>
      </c>
      <c r="O7" s="55">
        <v>0</v>
      </c>
      <c r="P7" s="55">
        <v>0</v>
      </c>
      <c r="Q7" s="55">
        <v>28093789.71697608</v>
      </c>
      <c r="R7" s="55">
        <v>2142395.0066985646</v>
      </c>
      <c r="S7" s="55">
        <v>0</v>
      </c>
      <c r="T7" s="55">
        <v>26853552.539942585</v>
      </c>
      <c r="U7" s="56"/>
      <c r="V7" s="56"/>
    </row>
    <row r="8" spans="1:22" x14ac:dyDescent="0.25">
      <c r="A8" s="57"/>
      <c r="B8" s="54">
        <v>2014</v>
      </c>
      <c r="C8" s="55">
        <v>22766891.389999997</v>
      </c>
      <c r="D8" s="55">
        <v>-20872747.269999996</v>
      </c>
      <c r="E8" s="55">
        <v>-739344.3</v>
      </c>
      <c r="F8" s="55">
        <v>0</v>
      </c>
      <c r="G8" s="55">
        <v>96616.98</v>
      </c>
      <c r="H8" s="55">
        <v>-1247493</v>
      </c>
      <c r="I8" s="55">
        <v>-28301</v>
      </c>
      <c r="J8" s="55">
        <v>0</v>
      </c>
      <c r="K8" s="55">
        <v>0</v>
      </c>
      <c r="L8" s="55">
        <v>0</v>
      </c>
      <c r="M8" s="55">
        <v>0</v>
      </c>
      <c r="N8" s="55">
        <v>0</v>
      </c>
      <c r="O8" s="55">
        <v>0</v>
      </c>
      <c r="P8" s="55">
        <v>-9.3132257461547852E-10</v>
      </c>
      <c r="Q8" s="55">
        <v>28852247.406392515</v>
      </c>
      <c r="R8" s="55">
        <v>1739242.3260560746</v>
      </c>
      <c r="S8" s="55">
        <v>936963.43065420561</v>
      </c>
      <c r="T8" s="55">
        <v>26329376.330130834</v>
      </c>
      <c r="U8" s="56"/>
      <c r="V8" s="56"/>
    </row>
    <row r="9" spans="1:22" x14ac:dyDescent="0.25">
      <c r="A9" s="57"/>
      <c r="B9" s="54">
        <v>2015</v>
      </c>
      <c r="C9" s="55">
        <v>25800998.679999996</v>
      </c>
      <c r="D9" s="55">
        <v>-21197340.500000004</v>
      </c>
      <c r="E9" s="55">
        <v>-2295827.62</v>
      </c>
      <c r="F9" s="55">
        <v>0</v>
      </c>
      <c r="G9" s="55">
        <v>362625.44</v>
      </c>
      <c r="H9" s="55">
        <v>-2428588</v>
      </c>
      <c r="I9" s="55">
        <v>0</v>
      </c>
      <c r="J9" s="55">
        <v>0</v>
      </c>
      <c r="K9" s="55">
        <v>0</v>
      </c>
      <c r="L9" s="55">
        <v>0</v>
      </c>
      <c r="M9" s="55">
        <v>-55755</v>
      </c>
      <c r="N9" s="55">
        <v>0</v>
      </c>
      <c r="O9" s="55">
        <v>0</v>
      </c>
      <c r="P9" s="55">
        <v>7.9162418842315674E-9</v>
      </c>
      <c r="Q9" s="55">
        <v>32912656.829802442</v>
      </c>
      <c r="R9" s="55">
        <v>3631692.5725682033</v>
      </c>
      <c r="S9" s="55">
        <v>2928638.0552398874</v>
      </c>
      <c r="T9" s="55">
        <v>26577491.647563502</v>
      </c>
      <c r="U9" s="56"/>
      <c r="V9" s="56"/>
    </row>
    <row r="10" spans="1:22" x14ac:dyDescent="0.25">
      <c r="A10" s="57"/>
      <c r="B10" s="54">
        <v>2016</v>
      </c>
      <c r="C10" s="55">
        <v>16669709.149999997</v>
      </c>
      <c r="D10" s="55">
        <v>-13397265.99</v>
      </c>
      <c r="E10" s="55">
        <v>-3386460.37</v>
      </c>
      <c r="F10" s="55">
        <v>0</v>
      </c>
      <c r="G10" s="55">
        <v>335014.39999999997</v>
      </c>
      <c r="H10" s="55">
        <v>-17021</v>
      </c>
      <c r="I10" s="55">
        <v>0</v>
      </c>
      <c r="J10" s="55">
        <v>-88361.600000000006</v>
      </c>
      <c r="K10" s="55">
        <v>0</v>
      </c>
      <c r="L10" s="55">
        <v>0</v>
      </c>
      <c r="M10" s="55">
        <v>-4363.3999999999996</v>
      </c>
      <c r="N10" s="55">
        <v>-6730</v>
      </c>
      <c r="O10" s="55">
        <v>0</v>
      </c>
      <c r="P10" s="55">
        <v>3.7543941289186478E-9</v>
      </c>
      <c r="Q10" s="55">
        <v>21589422.738681942</v>
      </c>
      <c r="R10" s="55">
        <v>584738.28309455584</v>
      </c>
      <c r="S10" s="55">
        <v>4385902.8287679078</v>
      </c>
      <c r="T10" s="55">
        <v>16917300.053524353</v>
      </c>
      <c r="U10" s="56"/>
      <c r="V10" s="56"/>
    </row>
    <row r="11" spans="1:22" x14ac:dyDescent="0.25">
      <c r="A11" s="57"/>
      <c r="B11" s="54">
        <v>2017</v>
      </c>
      <c r="C11" s="55">
        <v>14254935.680000003</v>
      </c>
      <c r="D11" s="55">
        <v>-11480321.700000003</v>
      </c>
      <c r="E11" s="55">
        <v>-2776484.15</v>
      </c>
      <c r="F11" s="55">
        <v>0</v>
      </c>
      <c r="G11" s="55">
        <v>25200</v>
      </c>
      <c r="H11" s="55">
        <v>-266100</v>
      </c>
      <c r="I11" s="55">
        <v>0</v>
      </c>
      <c r="J11" s="55">
        <v>0</v>
      </c>
      <c r="K11" s="55">
        <v>0</v>
      </c>
      <c r="L11" s="55">
        <v>0</v>
      </c>
      <c r="M11" s="55">
        <v>0</v>
      </c>
      <c r="N11" s="55">
        <v>-77</v>
      </c>
      <c r="O11" s="55">
        <v>0</v>
      </c>
      <c r="P11" s="55">
        <v>-4.6566128730773926E-10</v>
      </c>
      <c r="Q11" s="55">
        <v>17749947.458292015</v>
      </c>
      <c r="R11" s="55">
        <v>362816.53994490352</v>
      </c>
      <c r="S11" s="55">
        <v>3457219.9333333327</v>
      </c>
      <c r="T11" s="55">
        <v>14263677.709090913</v>
      </c>
      <c r="U11" s="56"/>
      <c r="V11" s="56"/>
    </row>
    <row r="12" spans="1:22" x14ac:dyDescent="0.25">
      <c r="A12" s="57"/>
      <c r="B12" s="54">
        <v>2018</v>
      </c>
      <c r="C12" s="55">
        <v>12747552.479999999</v>
      </c>
      <c r="D12" s="55">
        <v>-10877190.619999997</v>
      </c>
      <c r="E12" s="55">
        <v>-1820979</v>
      </c>
      <c r="F12" s="55">
        <v>0</v>
      </c>
      <c r="G12" s="55">
        <v>346606.7</v>
      </c>
      <c r="H12" s="55">
        <v>-200714</v>
      </c>
      <c r="I12" s="55">
        <v>0</v>
      </c>
      <c r="J12" s="55">
        <v>0</v>
      </c>
      <c r="K12" s="55">
        <v>0</v>
      </c>
      <c r="L12" s="55">
        <v>0</v>
      </c>
      <c r="M12" s="55">
        <v>0</v>
      </c>
      <c r="N12" s="55">
        <v>0</v>
      </c>
      <c r="O12" s="55">
        <v>0</v>
      </c>
      <c r="P12" s="55">
        <v>-1.3387762010097504E-9</v>
      </c>
      <c r="Q12" s="55">
        <v>15365049.922559997</v>
      </c>
      <c r="R12" s="55">
        <v>659703.8837333332</v>
      </c>
      <c r="S12" s="55">
        <v>2194886.6879999996</v>
      </c>
      <c r="T12" s="55">
        <v>12692863.818239996</v>
      </c>
      <c r="U12" s="56"/>
      <c r="V12" s="56"/>
    </row>
    <row r="13" spans="1:22" x14ac:dyDescent="0.25">
      <c r="A13" s="57"/>
      <c r="B13" s="54">
        <v>2019</v>
      </c>
      <c r="C13" s="55">
        <v>7076845.5300000012</v>
      </c>
      <c r="D13" s="55">
        <v>-5981006.379999998</v>
      </c>
      <c r="E13" s="55">
        <v>-1126896.5900000001</v>
      </c>
      <c r="F13" s="55">
        <v>0</v>
      </c>
      <c r="G13" s="55">
        <v>24408.159999999996</v>
      </c>
      <c r="H13" s="55">
        <v>0</v>
      </c>
      <c r="I13" s="55">
        <v>0</v>
      </c>
      <c r="J13" s="55">
        <v>0</v>
      </c>
      <c r="K13" s="55">
        <v>-93281</v>
      </c>
      <c r="L13" s="55">
        <v>0</v>
      </c>
      <c r="M13" s="55">
        <v>2345.6</v>
      </c>
      <c r="N13" s="55">
        <v>-29926.809999999998</v>
      </c>
      <c r="O13" s="55">
        <v>0</v>
      </c>
      <c r="P13" s="55">
        <v>-3.2014213502407074E-9</v>
      </c>
      <c r="Q13" s="55">
        <v>8301213.2687543267</v>
      </c>
      <c r="R13" s="55">
        <v>170403.6520069204</v>
      </c>
      <c r="S13" s="55">
        <v>1321861.3979584775</v>
      </c>
      <c r="T13" s="55">
        <v>6987151.5452595139</v>
      </c>
      <c r="U13" s="56"/>
      <c r="V13" s="56"/>
    </row>
    <row r="14" spans="1:22" x14ac:dyDescent="0.25">
      <c r="A14" s="57"/>
      <c r="B14" s="54">
        <v>2020</v>
      </c>
      <c r="C14" s="55">
        <v>10991274.840000002</v>
      </c>
      <c r="D14" s="55">
        <v>-8193638.1500000013</v>
      </c>
      <c r="E14" s="55">
        <v>-2889499.12</v>
      </c>
      <c r="F14" s="55">
        <v>0</v>
      </c>
      <c r="G14" s="55">
        <v>321883.63</v>
      </c>
      <c r="H14" s="55">
        <v>-157480</v>
      </c>
      <c r="I14" s="55">
        <v>0</v>
      </c>
      <c r="J14" s="55">
        <v>0</v>
      </c>
      <c r="K14" s="55">
        <v>0</v>
      </c>
      <c r="L14" s="55">
        <v>-21443.9</v>
      </c>
      <c r="M14" s="55">
        <v>-11111.2</v>
      </c>
      <c r="N14" s="55">
        <v>0</v>
      </c>
      <c r="O14" s="55">
        <v>0</v>
      </c>
      <c r="P14" s="55">
        <v>-4.3655745685100555E-10</v>
      </c>
      <c r="Q14" s="55">
        <v>12982725.333658539</v>
      </c>
      <c r="R14" s="55">
        <v>604670.55564459926</v>
      </c>
      <c r="S14" s="55">
        <v>3413032.0616027876</v>
      </c>
      <c r="T14" s="55">
        <v>9297995.7570731733</v>
      </c>
      <c r="U14" s="55">
        <v>41651915.893902436</v>
      </c>
      <c r="V14" s="55">
        <v>0</v>
      </c>
    </row>
    <row r="15" spans="1:22" x14ac:dyDescent="0.25">
      <c r="A15" s="57"/>
      <c r="B15" s="54">
        <v>2021</v>
      </c>
      <c r="C15" s="55">
        <v>18106520.499999989</v>
      </c>
      <c r="D15" s="55">
        <v>-15340654.009999992</v>
      </c>
      <c r="E15" s="55">
        <v>-3137820.189999999</v>
      </c>
      <c r="F15" s="55">
        <v>0</v>
      </c>
      <c r="G15" s="55">
        <v>176544.53</v>
      </c>
      <c r="H15" s="55">
        <v>0</v>
      </c>
      <c r="I15" s="55">
        <v>0</v>
      </c>
      <c r="J15" s="55">
        <v>0</v>
      </c>
      <c r="K15" s="55">
        <v>0</v>
      </c>
      <c r="L15" s="55">
        <v>0</v>
      </c>
      <c r="M15" s="55">
        <v>0</v>
      </c>
      <c r="N15" s="55">
        <v>0</v>
      </c>
      <c r="O15" s="55">
        <v>-28521</v>
      </c>
      <c r="P15" s="55">
        <v>2.0372681319713593E-9</v>
      </c>
      <c r="Q15" s="58">
        <v>21147667.354005154</v>
      </c>
      <c r="R15" s="55">
        <v>239508.06087855296</v>
      </c>
      <c r="S15" s="58">
        <v>3664844.2529198951</v>
      </c>
      <c r="T15" s="58">
        <v>17711052.93271317</v>
      </c>
      <c r="U15" s="58">
        <v>45531327.235762283</v>
      </c>
      <c r="V15" s="58">
        <v>0</v>
      </c>
    </row>
    <row r="16" spans="1:22" x14ac:dyDescent="0.25">
      <c r="A16" s="57"/>
      <c r="B16" s="54">
        <v>2022</v>
      </c>
      <c r="C16" s="55">
        <v>12869261.560000002</v>
      </c>
      <c r="D16" s="55">
        <v>-10361621.910000008</v>
      </c>
      <c r="E16" s="55">
        <v>-2429912.52</v>
      </c>
      <c r="F16" s="55">
        <v>0</v>
      </c>
      <c r="G16" s="55">
        <v>172578.34</v>
      </c>
      <c r="H16" s="55">
        <v>-136416</v>
      </c>
      <c r="I16" s="55">
        <v>0</v>
      </c>
      <c r="J16" s="55">
        <v>0</v>
      </c>
      <c r="K16" s="55">
        <v>0</v>
      </c>
      <c r="L16" s="55">
        <v>0</v>
      </c>
      <c r="M16" s="55">
        <v>0</v>
      </c>
      <c r="N16" s="55">
        <v>0</v>
      </c>
      <c r="O16" s="55">
        <v>0</v>
      </c>
      <c r="P16" s="55">
        <v>5.5588316172361374E-9</v>
      </c>
      <c r="Q16" s="58">
        <v>13805948.319113925</v>
      </c>
      <c r="R16" s="55">
        <v>331484.43436708854</v>
      </c>
      <c r="S16" s="58">
        <v>2606773.2413924052</v>
      </c>
      <c r="T16" s="58">
        <v>10930651.171613932</v>
      </c>
      <c r="U16" s="58">
        <v>244328.88607594935</v>
      </c>
      <c r="V16" s="58">
        <v>10686322.285537982</v>
      </c>
    </row>
    <row r="17" spans="1:22" x14ac:dyDescent="0.25">
      <c r="A17" s="57"/>
      <c r="B17" s="59">
        <v>2023</v>
      </c>
      <c r="C17" s="60">
        <v>13585167.279999997</v>
      </c>
      <c r="D17" s="60">
        <v>-12409974.17</v>
      </c>
      <c r="E17" s="60">
        <v>-1014373.71</v>
      </c>
      <c r="F17" s="60">
        <v>0</v>
      </c>
      <c r="G17" s="60">
        <v>0</v>
      </c>
      <c r="H17" s="60">
        <v>-115460.98999999999</v>
      </c>
      <c r="I17" s="60">
        <v>0</v>
      </c>
      <c r="J17" s="60">
        <v>0</v>
      </c>
      <c r="K17" s="60">
        <v>0</v>
      </c>
      <c r="L17" s="60">
        <v>0</v>
      </c>
      <c r="M17" s="60">
        <v>0</v>
      </c>
      <c r="N17" s="60">
        <v>0</v>
      </c>
      <c r="O17" s="60">
        <v>0</v>
      </c>
      <c r="P17" s="60">
        <v>2.5611370801925659E-9</v>
      </c>
      <c r="Q17" s="60">
        <v>13585167.279999997</v>
      </c>
      <c r="R17" s="60">
        <v>115460.98999999999</v>
      </c>
      <c r="S17" s="60">
        <v>1014373.7099999998</v>
      </c>
      <c r="T17" s="60">
        <v>12409974.17</v>
      </c>
      <c r="U17" s="60">
        <v>15472865</v>
      </c>
      <c r="V17" s="60">
        <v>0</v>
      </c>
    </row>
    <row r="18" spans="1:22" x14ac:dyDescent="0.25">
      <c r="A18" s="53" t="s">
        <v>1</v>
      </c>
      <c r="B18" s="61">
        <v>2024</v>
      </c>
      <c r="C18" s="61"/>
      <c r="D18" s="61"/>
      <c r="E18" s="61"/>
      <c r="F18" s="61"/>
      <c r="G18" s="61"/>
      <c r="H18" s="61"/>
      <c r="I18" s="61"/>
      <c r="J18" s="61"/>
      <c r="K18" s="61"/>
      <c r="L18" s="61"/>
      <c r="M18" s="61"/>
      <c r="N18" s="61"/>
      <c r="O18" s="61"/>
      <c r="P18" s="61"/>
      <c r="Q18" s="65">
        <v>15269662.217307355</v>
      </c>
      <c r="R18" s="65">
        <v>316250.9542348712</v>
      </c>
      <c r="S18" s="65">
        <v>2620643.8808882604</v>
      </c>
      <c r="T18" s="65">
        <v>12332767.382184222</v>
      </c>
      <c r="U18" s="65">
        <v>52071158.895838544</v>
      </c>
      <c r="V18" s="62">
        <v>0</v>
      </c>
    </row>
    <row r="19" spans="1:22" x14ac:dyDescent="0.25">
      <c r="A19" s="57"/>
      <c r="B19" s="54">
        <v>2025</v>
      </c>
      <c r="C19" s="54"/>
      <c r="D19" s="54"/>
      <c r="E19" s="54"/>
      <c r="F19" s="54"/>
      <c r="G19" s="54"/>
      <c r="H19" s="54"/>
      <c r="I19" s="54"/>
      <c r="J19" s="54"/>
      <c r="K19" s="54"/>
      <c r="L19" s="54"/>
      <c r="M19" s="54"/>
      <c r="N19" s="54"/>
      <c r="O19" s="54"/>
      <c r="P19" s="54"/>
      <c r="Q19" s="66">
        <v>16740541.977572322</v>
      </c>
      <c r="R19" s="66">
        <v>261079.91173510716</v>
      </c>
      <c r="S19" s="66">
        <v>2579447.4541032929</v>
      </c>
      <c r="T19" s="66">
        <v>13900014.611733923</v>
      </c>
      <c r="U19" s="66">
        <v>20158640.512657691</v>
      </c>
      <c r="V19" s="55">
        <v>0</v>
      </c>
    </row>
    <row r="20" spans="1:22" x14ac:dyDescent="0.25">
      <c r="A20" s="57"/>
      <c r="B20" s="54">
        <v>2026</v>
      </c>
      <c r="C20" s="54"/>
      <c r="D20" s="54"/>
      <c r="E20" s="54"/>
      <c r="F20" s="54"/>
      <c r="G20" s="54"/>
      <c r="H20" s="54"/>
      <c r="I20" s="54"/>
      <c r="J20" s="54"/>
      <c r="K20" s="54"/>
      <c r="L20" s="54"/>
      <c r="M20" s="54"/>
      <c r="N20" s="54"/>
      <c r="O20" s="54"/>
      <c r="P20" s="54"/>
      <c r="Q20" s="66">
        <v>18858054.818570204</v>
      </c>
      <c r="R20" s="66">
        <v>286821.14271036506</v>
      </c>
      <c r="S20" s="66">
        <v>2572836.1991820782</v>
      </c>
      <c r="T20" s="66">
        <v>15998397.476677759</v>
      </c>
      <c r="U20" s="66">
        <v>69430312.39788352</v>
      </c>
      <c r="V20" s="55">
        <v>0</v>
      </c>
    </row>
    <row r="21" spans="1:22" x14ac:dyDescent="0.25">
      <c r="A21" s="57"/>
      <c r="B21" s="54">
        <v>2027</v>
      </c>
      <c r="C21" s="54"/>
      <c r="D21" s="54"/>
      <c r="E21" s="54"/>
      <c r="F21" s="54"/>
      <c r="G21" s="54"/>
      <c r="H21" s="54"/>
      <c r="I21" s="54"/>
      <c r="J21" s="54"/>
      <c r="K21" s="54"/>
      <c r="L21" s="54"/>
      <c r="M21" s="54"/>
      <c r="N21" s="54"/>
      <c r="O21" s="54"/>
      <c r="P21" s="54"/>
      <c r="Q21" s="67">
        <v>21979609.748733107</v>
      </c>
      <c r="R21" s="67">
        <v>373390.48520130623</v>
      </c>
      <c r="S21" s="67">
        <v>3358595.6570903286</v>
      </c>
      <c r="T21" s="67">
        <v>18247623.606441472</v>
      </c>
      <c r="U21" s="67">
        <v>6213649.8311910359</v>
      </c>
      <c r="V21" s="55">
        <v>12033973.775250435</v>
      </c>
    </row>
    <row r="22" spans="1:22" x14ac:dyDescent="0.25">
      <c r="A22" s="57"/>
      <c r="B22" s="54">
        <v>2028</v>
      </c>
      <c r="C22" s="54"/>
      <c r="D22" s="54"/>
      <c r="E22" s="54"/>
      <c r="F22" s="54"/>
      <c r="G22" s="54"/>
      <c r="H22" s="54"/>
      <c r="I22" s="54"/>
      <c r="J22" s="54"/>
      <c r="K22" s="54"/>
      <c r="L22" s="54"/>
      <c r="M22" s="54"/>
      <c r="N22" s="54"/>
      <c r="O22" s="54"/>
      <c r="P22" s="54"/>
      <c r="Q22" s="67">
        <v>24536438.313186429</v>
      </c>
      <c r="R22" s="67">
        <v>392600.15876641712</v>
      </c>
      <c r="S22" s="67">
        <v>3626835.1815934288</v>
      </c>
      <c r="T22" s="67">
        <v>20517002.972826581</v>
      </c>
      <c r="U22" s="67">
        <v>13008831.693214377</v>
      </c>
      <c r="V22" s="55">
        <v>19542145.054862641</v>
      </c>
    </row>
    <row r="23" spans="1:22" x14ac:dyDescent="0.25">
      <c r="A23" s="57"/>
      <c r="B23" s="54">
        <v>2029</v>
      </c>
      <c r="C23" s="54"/>
      <c r="D23" s="54"/>
      <c r="E23" s="54"/>
      <c r="F23" s="54"/>
      <c r="G23" s="54"/>
      <c r="H23" s="54"/>
      <c r="I23" s="54"/>
      <c r="J23" s="54"/>
      <c r="K23" s="54"/>
      <c r="L23" s="54"/>
      <c r="M23" s="54"/>
      <c r="N23" s="54"/>
      <c r="O23" s="54"/>
      <c r="P23" s="54"/>
      <c r="Q23" s="67">
        <v>27234305.697732199</v>
      </c>
      <c r="R23" s="67">
        <v>438592.60436786409</v>
      </c>
      <c r="S23" s="67">
        <v>3981894.2819861351</v>
      </c>
      <c r="T23" s="67">
        <v>22813818.8113782</v>
      </c>
      <c r="U23" s="67">
        <v>61684102.641312838</v>
      </c>
      <c r="V23" s="55">
        <v>0</v>
      </c>
    </row>
    <row r="24" spans="1:22" x14ac:dyDescent="0.25">
      <c r="A24" s="57"/>
      <c r="B24" s="54">
        <v>2030</v>
      </c>
      <c r="C24" s="54"/>
      <c r="D24" s="54"/>
      <c r="E24" s="54"/>
      <c r="F24" s="54"/>
      <c r="G24" s="54"/>
      <c r="H24" s="54"/>
      <c r="I24" s="54"/>
      <c r="J24" s="54"/>
      <c r="K24" s="54"/>
      <c r="L24" s="54"/>
      <c r="M24" s="54"/>
      <c r="N24" s="54"/>
      <c r="O24" s="54"/>
      <c r="P24" s="54"/>
      <c r="Q24" s="67">
        <v>30115233.815889843</v>
      </c>
      <c r="R24" s="67">
        <v>491879.75819821499</v>
      </c>
      <c r="S24" s="67">
        <v>4478399.6754813101</v>
      </c>
      <c r="T24" s="67">
        <v>25144954.382210314</v>
      </c>
      <c r="U24" s="67">
        <v>6758226.9586793212</v>
      </c>
      <c r="V24" s="55">
        <v>18386727.423530992</v>
      </c>
    </row>
    <row r="25" spans="1:22" x14ac:dyDescent="0.25">
      <c r="A25" s="57"/>
      <c r="B25" s="54">
        <v>2031</v>
      </c>
      <c r="C25" s="54"/>
      <c r="D25" s="54"/>
      <c r="E25" s="54"/>
      <c r="F25" s="54"/>
      <c r="G25" s="54"/>
      <c r="H25" s="54"/>
      <c r="I25" s="54"/>
      <c r="J25" s="54"/>
      <c r="K25" s="54"/>
      <c r="L25" s="54"/>
      <c r="M25" s="54"/>
      <c r="N25" s="54"/>
      <c r="O25" s="54"/>
      <c r="P25" s="54"/>
      <c r="Q25" s="67">
        <v>33330748.969787162</v>
      </c>
      <c r="R25" s="67">
        <v>538541.50915346749</v>
      </c>
      <c r="S25" s="67">
        <v>4919927.4135985458</v>
      </c>
      <c r="T25" s="67">
        <v>27872280.04703515</v>
      </c>
      <c r="U25" s="67">
        <v>94264582.942286894</v>
      </c>
      <c r="V25" s="55">
        <v>0</v>
      </c>
    </row>
    <row r="26" spans="1:22" x14ac:dyDescent="0.25">
      <c r="A26" s="57"/>
      <c r="B26" s="54">
        <v>2032</v>
      </c>
      <c r="C26" s="59"/>
      <c r="D26" s="59"/>
      <c r="E26" s="59"/>
      <c r="F26" s="59"/>
      <c r="G26" s="59"/>
      <c r="H26" s="59"/>
      <c r="I26" s="59"/>
      <c r="J26" s="59"/>
      <c r="K26" s="59"/>
      <c r="L26" s="59"/>
      <c r="M26" s="59"/>
      <c r="N26" s="59"/>
      <c r="O26" s="59"/>
      <c r="P26" s="59"/>
      <c r="Q26" s="67">
        <v>36973587.429550327</v>
      </c>
      <c r="R26" s="67">
        <v>597400.66420880239</v>
      </c>
      <c r="S26" s="67">
        <v>5457644.1273077354</v>
      </c>
      <c r="T26" s="67">
        <v>30918542.638033792</v>
      </c>
      <c r="U26" s="67">
        <v>6955259.9012633646</v>
      </c>
      <c r="V26" s="55">
        <v>23963282.736770429</v>
      </c>
    </row>
    <row r="27" spans="1:22" x14ac:dyDescent="0.25">
      <c r="A27" s="57"/>
      <c r="B27" s="59">
        <v>2033</v>
      </c>
      <c r="C27" s="59"/>
      <c r="D27" s="59"/>
      <c r="E27" s="59"/>
      <c r="F27" s="59"/>
      <c r="G27" s="59"/>
      <c r="H27" s="59"/>
      <c r="I27" s="59"/>
      <c r="J27" s="59"/>
      <c r="K27" s="59"/>
      <c r="L27" s="59"/>
      <c r="M27" s="59"/>
      <c r="N27" s="59"/>
      <c r="O27" s="59"/>
      <c r="P27" s="59"/>
      <c r="Q27" s="68">
        <v>40891251.239440508</v>
      </c>
      <c r="R27" s="68">
        <v>662435.20292392478</v>
      </c>
      <c r="S27" s="68">
        <v>6033659.6064501237</v>
      </c>
      <c r="T27" s="68">
        <v>34195156.430066459</v>
      </c>
      <c r="U27" s="68">
        <v>46753726.026585773</v>
      </c>
      <c r="V27" s="60">
        <v>11404713.140251115</v>
      </c>
    </row>
    <row r="28" spans="1:22" x14ac:dyDescent="0.25">
      <c r="A28" s="64" t="s">
        <v>65</v>
      </c>
      <c r="C28" s="1"/>
      <c r="D28" s="1"/>
      <c r="E28" s="1"/>
      <c r="F28" s="1"/>
      <c r="G28" s="1"/>
      <c r="H28" s="1"/>
      <c r="I28" s="1"/>
      <c r="J28" s="1"/>
      <c r="K28" s="1"/>
      <c r="L28" s="1"/>
      <c r="M28" s="1"/>
      <c r="N28" s="1"/>
      <c r="O28" s="1"/>
      <c r="P28" s="1"/>
      <c r="Q28" s="1"/>
      <c r="R28" s="1"/>
    </row>
    <row r="29" spans="1:22" ht="15.75" customHeight="1" x14ac:dyDescent="0.25">
      <c r="A29" s="49" t="s">
        <v>172</v>
      </c>
      <c r="C29" s="7"/>
      <c r="D29" s="7"/>
      <c r="E29" s="7"/>
      <c r="F29" s="7"/>
      <c r="G29" s="7"/>
      <c r="H29" s="7"/>
      <c r="I29" s="7"/>
      <c r="J29" s="7"/>
      <c r="K29" s="7"/>
      <c r="L29" s="7"/>
      <c r="M29" s="7"/>
      <c r="N29" s="7"/>
      <c r="O29" s="7"/>
      <c r="P29" s="7"/>
      <c r="Q29" s="7"/>
      <c r="R29" s="7"/>
    </row>
    <row r="30" spans="1:22" x14ac:dyDescent="0.25">
      <c r="A30" s="49" t="s">
        <v>78</v>
      </c>
      <c r="C30" s="7"/>
      <c r="D30" s="7"/>
      <c r="E30" s="7"/>
      <c r="F30" s="7"/>
      <c r="G30" s="7"/>
      <c r="H30" s="7"/>
      <c r="I30" s="7"/>
      <c r="J30" s="7"/>
      <c r="K30" s="7"/>
      <c r="L30" s="7"/>
      <c r="M30" s="7"/>
      <c r="N30" s="7"/>
      <c r="O30" s="7"/>
      <c r="P30" s="7"/>
      <c r="Q30" s="7"/>
      <c r="R30" s="7"/>
    </row>
    <row r="31" spans="1:22" x14ac:dyDescent="0.25">
      <c r="A31" s="49" t="s">
        <v>79</v>
      </c>
      <c r="C31" s="7"/>
      <c r="D31" s="7"/>
      <c r="E31" s="7"/>
      <c r="F31" s="7"/>
      <c r="G31" s="7"/>
      <c r="H31" s="7"/>
      <c r="I31" s="7"/>
      <c r="J31" s="7"/>
      <c r="K31" s="7"/>
      <c r="L31" s="7"/>
      <c r="M31" s="7"/>
      <c r="N31" s="7"/>
      <c r="O31" s="7"/>
      <c r="P31" s="7"/>
      <c r="Q31" s="7"/>
      <c r="R31" s="7"/>
    </row>
    <row r="32" spans="1:22" x14ac:dyDescent="0.25">
      <c r="A32" s="49" t="s">
        <v>80</v>
      </c>
    </row>
    <row r="33" spans="1:18" x14ac:dyDescent="0.25">
      <c r="A33" s="49" t="s">
        <v>81</v>
      </c>
      <c r="C33" s="1"/>
      <c r="D33" s="1"/>
      <c r="E33" s="1"/>
      <c r="F33" s="1"/>
      <c r="G33" s="1"/>
      <c r="H33" s="1"/>
      <c r="I33" s="1"/>
      <c r="J33" s="1"/>
      <c r="K33" s="1"/>
      <c r="L33" s="1"/>
      <c r="M33" s="1"/>
      <c r="N33" s="1"/>
      <c r="O33" s="1"/>
      <c r="P33" s="1"/>
      <c r="Q33" s="1"/>
      <c r="R33" s="1"/>
    </row>
    <row r="34" spans="1:18" x14ac:dyDescent="0.25">
      <c r="A34" s="49" t="s">
        <v>82</v>
      </c>
      <c r="B34" s="1"/>
      <c r="C34" s="1"/>
      <c r="D34" s="1"/>
      <c r="E34" s="1"/>
      <c r="F34" s="1"/>
      <c r="G34" s="1"/>
      <c r="H34" s="1"/>
      <c r="I34" s="1"/>
      <c r="J34" s="1"/>
      <c r="K34" s="1"/>
      <c r="L34" s="1"/>
      <c r="M34" s="1"/>
      <c r="N34" s="1"/>
      <c r="O34" s="1"/>
      <c r="P34" s="1"/>
      <c r="Q34" s="1"/>
      <c r="R34" s="1"/>
    </row>
    <row r="35" spans="1:18" x14ac:dyDescent="0.25">
      <c r="A35" s="49" t="s">
        <v>178</v>
      </c>
    </row>
  </sheetData>
  <sheetProtection algorithmName="SHA-512" hashValue="nJSfrI0ZuecESwPM8wPI1mxZJBfWElwNwSucxwBxrMKCMTyhhFFNKuXZc7I0XBUnJdBhw+ELrTCLheeSYfbE/A==" saltValue="dd9aT/XLZuo7VpMB30J0HA==" spinCount="100000" sheet="1" objects="1" scenarios="1" formatColumns="0" formatRows="0" autoFilter="0"/>
  <autoFilter ref="A6:V6" xr:uid="{91BDE5B5-9523-40A0-825A-BE4464289C42}"/>
  <mergeCells count="22">
    <mergeCell ref="L5:L6"/>
    <mergeCell ref="A5:A6"/>
    <mergeCell ref="B5:B6"/>
    <mergeCell ref="C5:C6"/>
    <mergeCell ref="D5:D6"/>
    <mergeCell ref="E5:E6"/>
    <mergeCell ref="F5:F6"/>
    <mergeCell ref="G5:G6"/>
    <mergeCell ref="H5:H6"/>
    <mergeCell ref="I5:I6"/>
    <mergeCell ref="J5:J6"/>
    <mergeCell ref="K5:K6"/>
    <mergeCell ref="S5:S6"/>
    <mergeCell ref="T5:T6"/>
    <mergeCell ref="U5:U6"/>
    <mergeCell ref="V5:V6"/>
    <mergeCell ref="M5:M6"/>
    <mergeCell ref="N5:N6"/>
    <mergeCell ref="O5:O6"/>
    <mergeCell ref="P5:P6"/>
    <mergeCell ref="Q5:Q6"/>
    <mergeCell ref="R5:R6"/>
  </mergeCells>
  <hyperlinks>
    <hyperlink ref="A3" location="Home!A1" display="Return to index" xr:uid="{02B60A90-5FBB-4C30-877A-B8223BD6D9FA}"/>
  </hyperlinks>
  <pageMargins left="0.70866141732283472" right="0.70866141732283472" top="0.74803149606299213" bottom="0.74803149606299213" header="0.31496062992125984" footer="0.31496062992125984"/>
  <pageSetup paperSize="9" scale="93"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Home</vt:lpstr>
      <vt:lpstr>Version</vt:lpstr>
      <vt:lpstr>Trunk</vt:lpstr>
      <vt:lpstr>Charges</vt:lpstr>
      <vt:lpstr>Charges!Print_Area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Darron Irwin</dc:creator>
  <cp:lastModifiedBy>Darron Irwin</cp:lastModifiedBy>
  <cp:lastPrinted>2023-03-17T00:24:40Z</cp:lastPrinted>
  <dcterms:created xsi:type="dcterms:W3CDTF">2020-09-25T00:05:34Z</dcterms:created>
  <dcterms:modified xsi:type="dcterms:W3CDTF">2024-03-19T21:41:03Z</dcterms:modified>
</cp:coreProperties>
</file>